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regioneemiliaromagna-my.sharepoint.com/personal/luigi_ramenghi_regione_emilia-romagna_it/Documents/DESKTOP/monitoraggio 2023 su 2022/moduli e dati ricevuti_monitor t 22/"/>
    </mc:Choice>
  </mc:AlternateContent>
  <xr:revisionPtr revIDLastSave="264" documentId="8_{81DDEAD9-9FAE-4780-8505-D4F325B846F6}" xr6:coauthVersionLast="47" xr6:coauthVersionMax="47" xr10:uidLastSave="{46E73D3B-97BC-43B3-BBF8-354E0B76693B}"/>
  <bookViews>
    <workbookView xWindow="-108" yWindow="-108" windowWidth="23256" windowHeight="12576" xr2:uid="{00000000-000D-0000-FFFF-FFFF00000000}"/>
  </bookViews>
  <sheets>
    <sheet name="Agenzia STPC"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7" i="2" l="1"/>
  <c r="I86" i="2"/>
  <c r="I85" i="2"/>
  <c r="I84" i="2"/>
  <c r="I83" i="2"/>
  <c r="I82" i="2"/>
  <c r="I81" i="2"/>
  <c r="I80" i="2"/>
  <c r="I79" i="2"/>
  <c r="I78" i="2"/>
  <c r="I77" i="2"/>
  <c r="I76" i="2"/>
  <c r="I75" i="2"/>
  <c r="I74" i="2"/>
  <c r="I73" i="2"/>
  <c r="I51" i="2"/>
  <c r="I50" i="2"/>
  <c r="M48" i="2"/>
  <c r="K48" i="2"/>
  <c r="I48" i="2"/>
  <c r="H48" i="2"/>
  <c r="G48" i="2"/>
  <c r="I47" i="2"/>
  <c r="I46" i="2"/>
  <c r="I45" i="2"/>
  <c r="I44" i="2"/>
  <c r="I43" i="2" l="1"/>
  <c r="I42" i="2"/>
  <c r="I41" i="2"/>
  <c r="I40" i="2"/>
  <c r="I39" i="2"/>
  <c r="I38" i="2"/>
  <c r="I37" i="2"/>
  <c r="I36" i="2"/>
  <c r="I70" i="2"/>
  <c r="I69" i="2"/>
  <c r="I68" i="2"/>
  <c r="I67" i="2"/>
  <c r="I66" i="2"/>
  <c r="I65" i="2"/>
  <c r="I64" i="2"/>
  <c r="I63" i="2"/>
  <c r="I62" i="2"/>
  <c r="I61" i="2"/>
  <c r="I60" i="2"/>
  <c r="I59" i="2"/>
  <c r="I58" i="2"/>
  <c r="I57" i="2"/>
  <c r="I56" i="2"/>
  <c r="I55" i="2"/>
  <c r="I54" i="2"/>
  <c r="I53" i="2"/>
  <c r="I34" i="2"/>
  <c r="I33" i="2"/>
  <c r="I32" i="2"/>
  <c r="I30" i="2"/>
  <c r="I28" i="2"/>
  <c r="I27" i="2"/>
  <c r="I26" i="2"/>
  <c r="I25" i="2"/>
  <c r="I24" i="2"/>
  <c r="I23" i="2"/>
  <c r="I22" i="2"/>
  <c r="I21" i="2"/>
  <c r="I20" i="2"/>
  <c r="I19" i="2"/>
  <c r="I15" i="2"/>
  <c r="I18" i="2"/>
  <c r="I17" i="2"/>
  <c r="I16" i="2"/>
  <c r="I13" i="2"/>
  <c r="I12" i="2"/>
  <c r="I11" i="2"/>
  <c r="I10" i="2"/>
  <c r="I9" i="2"/>
  <c r="I8" i="2"/>
  <c r="I7" i="2"/>
  <c r="I6" i="2"/>
  <c r="I5" i="2"/>
  <c r="I4" i="2"/>
  <c r="I3" i="2"/>
  <c r="I89" i="2" l="1"/>
  <c r="I52" i="2"/>
  <c r="I14" i="2"/>
</calcChain>
</file>

<file path=xl/sharedStrings.xml><?xml version="1.0" encoding="utf-8"?>
<sst xmlns="http://schemas.openxmlformats.org/spreadsheetml/2006/main" count="227" uniqueCount="64">
  <si>
    <t>ID</t>
  </si>
  <si>
    <t>Denominazione Procedimento</t>
  </si>
  <si>
    <t xml:space="preserve">Termine di conclusione </t>
  </si>
  <si>
    <t>Descrizione Struttura</t>
  </si>
  <si>
    <t>CHIUSE IN RITARDO</t>
  </si>
  <si>
    <t>CHIUSE NEI TERMINI</t>
  </si>
  <si>
    <t>ALTRE NOTE AL PROCEDIMENTO</t>
  </si>
  <si>
    <t>Altri termini</t>
  </si>
  <si>
    <t>Conservazione e impiego di esplosivi in cava</t>
  </si>
  <si>
    <t>Deposito di esplosivi in cava</t>
  </si>
  <si>
    <t>Esecuzione di scavi in deroga in cava</t>
  </si>
  <si>
    <t>Permesso di ricerca mineraria</t>
  </si>
  <si>
    <t>Autorizzazione idraulica</t>
  </si>
  <si>
    <t>Realizzazione di nuovo invaso</t>
  </si>
  <si>
    <t>Gestione degli invasi</t>
  </si>
  <si>
    <t>Traino di galleggianti o navi</t>
  </si>
  <si>
    <t>Navigazione in acque interne di navi marittime</t>
  </si>
  <si>
    <t>Registro dei cantieri costruttori di navi</t>
  </si>
  <si>
    <t>Registro navi e galleggianti</t>
  </si>
  <si>
    <t>Registro navi in costruzione</t>
  </si>
  <si>
    <t>Certificato di classe</t>
  </si>
  <si>
    <t>Certificato di navigabilità</t>
  </si>
  <si>
    <t>Acquisto di gasolio a prezzo agevolato</t>
  </si>
  <si>
    <t>MOTIVAZIONE DEGLI EVENTUALI RITARDI E POSSIBILI INTERVENTI CORRETTIVI</t>
  </si>
  <si>
    <t>E'  prevista l'acquisizione di pareri obbligatori del Comune, dell’Azienda Sanitaria Locale e dei titolari delle infrastrutture per cui si autorizzano gli scavi in avvicinamento. I pareri danno luogo ad una sospensione del decorso del termine finale, per un massimo di 20 giorni complessivi.</t>
  </si>
  <si>
    <t>Nel caso in cui occorra una valutazione di impatto ambientale dell’attività (screening o VIA) il termine del procedimento coincide con quello di tale procedura.</t>
  </si>
  <si>
    <t>Il termine resta sospeso nel caso occorra  regolarizzare e/o integrare la domanda o gli elaborati tecnici non conformi alle norme.  L'autorizzazione alla costruzione dell'invaso è comunque propedeutica al rilascio del titolo edilizio comunale.    Se la realizzazione dell’invaso richiede una procedura di Valutazione d’impatto ambientale (VIA), il termine è di 220 giorni.</t>
  </si>
  <si>
    <t>Taglio selettivo e raccolta della legna</t>
  </si>
  <si>
    <t>Variazioni morfologiche delle linee navigabili</t>
  </si>
  <si>
    <t>Manifestazioni e gare sulle linee navigabili</t>
  </si>
  <si>
    <t>Impedimenti temporanei sulle linee navigabili</t>
  </si>
  <si>
    <t>E'  prevista l'acquisizione di pareri obbligatori del Comune in cui ricade l’attività estrattiva, dell’Azienda Sanitaria Locale e dei titolari delle infrastrutture per cui si autorizzano gli scavi in avvicinamento. I pareri danno luogo ad una sospensione del decorso del termine finale, per un massimo di 20 giorni.</t>
  </si>
  <si>
    <t>E' prevista l'acquisizione di pareri obbligatori del Comune, dell’Azienda Sanitaria Locale e dei titolari delle infrastrutture per cui si autorizzano gli scavi in avvicinamento. I pareri danno luogo ad una sospensione del decorso del termine finale, per un massimo di 20 giorni complessivi.</t>
  </si>
  <si>
    <t>Nel caso in cui è necessaria una valutazione di impatto ambientale dell’attività, screening o VIA, il termine del procedimento coincide con quello di tale procedura</t>
  </si>
  <si>
    <t>E' prevista l'acquisizione di pareri obbligatori del Comune, dell’Azienda Sanitaria Locale e dei titolari delle infrastrutture per cui si  autorizzano gli scavi in avvicinamento. I pareri  danno luogo ad una sospensione del decorso del termine finale, per un massimo di 20 giorni complessivi.</t>
  </si>
  <si>
    <t>Il termine resta sospeso nel caso occorra  regolarizzare e/o integrare la domanda o gli elaborati tecnici non conformi alle norme.  L'autorizzazione alla costruzione dell'invaso è comunque propedeutica al rilascio del titolo edilizio comunale.    Se la realizzazione dell’invaso richiede una procedura di Valutazione d’impatto ambientale (VIA), il termine è di 180 giorni.</t>
  </si>
  <si>
    <t>Elenco Territoriale delle Organizzazioni di Volontariato di Protezione Civile</t>
  </si>
  <si>
    <t xml:space="preserve">  - SETTORE COORD.TECN.SICUR.TERRIT.PROT.CIV</t>
  </si>
  <si>
    <t>ANCORA APERTE al 31/12/22 e già in RITARDO</t>
  </si>
  <si>
    <t>ANCORA APERTE al 31/12/22 ma NEI TERMINI</t>
  </si>
  <si>
    <t xml:space="preserve">  - SETTORE SICUR.TERR. E PROT.CIV. EMILIA (Modena)</t>
  </si>
  <si>
    <t xml:space="preserve">  - SETTORE SICUR.TERR. E PROT.CIV. EMILIA (Reggio Emilia)</t>
  </si>
  <si>
    <t xml:space="preserve">  - SETTORE SICUR.TERR. E PROT.CIV. EMILIA (Parma)</t>
  </si>
  <si>
    <t xml:space="preserve">  - SETTORE SICUR.TERR. E PROT.CIV. EMILIA (Piacenza)</t>
  </si>
  <si>
    <t xml:space="preserve">  - SETTORE SICUR.TERR. PROT.CIV. DIST.RENO (Bologna)</t>
  </si>
  <si>
    <t xml:space="preserve">  - SETTORE SICUR.TERR. PROT.CIV. DIST.RENO (Ferrara)</t>
  </si>
  <si>
    <t xml:space="preserve"> DOMANDE SCADUTE (cioè presentate prima del 1/4/22 e che ormai non possono più essere chiuse nei termini)   </t>
  </si>
  <si>
    <t>DOMANDE ARRETRATE (cioè presentate prima del 1/4/22 e che possono essere chiuse nei termini)</t>
  </si>
  <si>
    <t>DOMANDE NUOVE (arrivate dal 1/4/22 al 31/12/22)</t>
  </si>
  <si>
    <t xml:space="preserve">TOT DOMANDE GESTITE
2022 </t>
  </si>
  <si>
    <t xml:space="preserve">  - SETTORE SICUREZZA TERRITORIALE E PROTEZIONE CIVILE ROMAGNA (FC)</t>
  </si>
  <si>
    <t xml:space="preserve">  - SETTORE SICUR.TERR. PROT.CIV. DIST.RENO (Ravenna)</t>
  </si>
  <si>
    <t xml:space="preserve">  - SETTORE SICUREZZA TERRITORIALE E PROTEZIONE CIVILE ROMAGNA (RM)</t>
  </si>
  <si>
    <t>I procedimenti non ancora conclusi e non scaduti comprendono anche quelli che al 31/12/2022 erano ancora in attesa di consegna documentazione integrativa. Tra i procedimenti non conclusi e scaduti vi sono varie situazioni di particolare complessità per cui si sono resi necessari approfondimenti con il coinvolgimento, in alcuni casi, anche di altri Enti al fine di individuare soluzioni compatibili con l'assetto idraulico dei corsi d'acqua interessati e per cui si sono avviati percorsi risolutivi. Per la maggior parte si tratta comunque di nulla osta idraulici nell'ambito di rinnovi di concessioni ex L.R. 7/04 già in essere che non inficiano la possibilità per il richiedente di continuare ad occupare le aree in pendenza del rinnovo.
è stato definito un programma di recupero dei procedimenti non conclusi.</t>
  </si>
  <si>
    <t>In questa tipologia sono conteggiate le  autorizzazioni idrauliche o nulla osta idraulici rilasciati, anche solo con semplice lettera, sia direttamente al richiedente, ad ARPAE nell'ambito delle concessioni di cui alla L.R. 7/04, ai Comuni nell'ambito di procedimenti autorizzativi complessi o nell'ambito di procedure di VIA. Sono compresi anche i nulla osta rilasciati per le centraline idroelettriche che risultano procedimenti particolarmente complessi. Come tempistiche per la conclusione dei procedimenti sono state assunte a riferimento quelle dettate dal singolo procedimento avviato anche come conferenze servizi o nell'ambito delle procedure di VIA.</t>
  </si>
  <si>
    <t>Ritardo nel rilascio pareri da parte degli enti competenti, sollecitati per iscritto. Un contatto diretto con Dirigente SPSAL dovrebbe aver risolto per il futuro.</t>
  </si>
  <si>
    <t>?</t>
  </si>
  <si>
    <t>carenza di personale</t>
  </si>
  <si>
    <t>in corso di interlocuzione con altri Enti
sospese in attesa di riscontro da Arpae
Proposta correttiva: Aumento numero Istruttori Tecnici, in funzione al numero di procedimenti</t>
  </si>
  <si>
    <t>Il numero di istruttorie è tale per cui, con le risorse disponibili, si crea accumulo (sempre che non si riesca a recuperare nel periodo 01/11/2023 – 31/12/2023), anziché smaltire il pregresso. Dovrebbe essere un indice che spinga ad analizzare la questione dal punto di vista organizzativo centrale (se si pensa possa essere un problema di efficienza ed efficacia dell’operato del gruppo, ho dati disponibili per ogni componente su percentuali di evasione e tempistiche qualitative)</t>
  </si>
  <si>
    <r>
      <t>Se si vuole garantire un monitoraggio quantitativo dei tempi, basterebbe attivare il modulo Gestione Procedimenti di Auriga per poterlo fare in modo perfetto. Con il numero attuale di procedimenti in carico, io non mi posso permettere di gestire un foglio Excel parallelo ad auriga per monitorare i tempi di istruttoria, sarebbe uno spreco di tempo insostenibile.</t>
    </r>
    <r>
      <rPr>
        <sz val="11"/>
        <color theme="1"/>
        <rFont val="Calibri"/>
        <family val="2"/>
        <scheme val="minor"/>
      </rPr>
      <t xml:space="preserve"> È cosa nota che i procedimenti vadano gestiti con un sistema gestionale integrato col protocollo, tutto il resto è un artificio che consuma tempo</t>
    </r>
  </si>
  <si>
    <t>il numero totale potrebbe non essere preciso rispetto al 01/04/2022 ma i dati sui tempi di istruttoria sono giusti</t>
  </si>
  <si>
    <t>nel territorio provinciale di FC non sono presenti aree con concessione mineraria di competenza (combinato disposto art.14, lettera i, L.R. n.13/2015 - art.2, R.D. 29.07.1927 n. 1443)</t>
  </si>
  <si>
    <t xml:space="preserve">nel territorio provinciale di FC non sono presenti depositi di esplosivi in cava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</si>
</sst>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rgb="FFFF0000"/>
      <name val="Calibri"/>
      <family val="2"/>
      <scheme val="minor"/>
    </font>
    <font>
      <sz val="11"/>
      <color theme="4"/>
      <name val="Calibri"/>
      <family val="2"/>
      <scheme val="minor"/>
    </font>
    <font>
      <b/>
      <sz val="11"/>
      <color theme="5" tint="-0.499984740745262"/>
      <name val="Calibri"/>
      <family val="2"/>
      <scheme val="minor"/>
    </font>
    <font>
      <sz val="11"/>
      <color theme="5" tint="-0.499984740745262"/>
      <name val="Calibri"/>
      <family val="2"/>
      <scheme val="minor"/>
    </font>
    <font>
      <sz val="11"/>
      <name val="Calibri"/>
      <family val="2"/>
      <scheme val="minor"/>
    </font>
    <font>
      <sz val="10"/>
      <color theme="1"/>
      <name val="Arial"/>
      <family val="2"/>
    </font>
    <font>
      <u/>
      <sz val="11"/>
      <color theme="1"/>
      <name val="Calibri"/>
      <family val="2"/>
      <scheme val="minor"/>
    </font>
    <font>
      <b/>
      <sz val="11"/>
      <color theme="1"/>
      <name val="Aptos"/>
      <family val="2"/>
    </font>
    <font>
      <sz val="10"/>
      <color rgb="FFFF000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5">
    <xf numFmtId="0" fontId="0" fillId="0" borderId="0" xfId="0"/>
    <xf numFmtId="0" fontId="0" fillId="0" borderId="0" xfId="0" applyAlignment="1">
      <alignment horizontal="center" vertical="center"/>
    </xf>
    <xf numFmtId="0" fontId="16" fillId="0" borderId="0" xfId="0" applyFont="1" applyAlignment="1">
      <alignment horizontal="center" vertical="center" wrapText="1"/>
    </xf>
    <xf numFmtId="0" fontId="0" fillId="0" borderId="0" xfId="0" applyAlignment="1">
      <alignment vertical="center" wrapText="1"/>
    </xf>
    <xf numFmtId="1" fontId="0" fillId="0" borderId="10" xfId="0" applyNumberFormat="1" applyBorder="1" applyAlignment="1">
      <alignment horizontal="center" vertical="center"/>
    </xf>
    <xf numFmtId="0" fontId="18" fillId="0" borderId="0" xfId="0" applyFont="1" applyAlignment="1">
      <alignment horizontal="center" vertical="center" wrapText="1"/>
    </xf>
    <xf numFmtId="0" fontId="19" fillId="0" borderId="0" xfId="0" applyFont="1" applyAlignment="1">
      <alignment vertical="center" wrapText="1"/>
    </xf>
    <xf numFmtId="0" fontId="20" fillId="0" borderId="0" xfId="0" applyFont="1" applyAlignment="1">
      <alignment horizontal="center" vertical="center" wrapText="1"/>
    </xf>
    <xf numFmtId="0" fontId="21" fillId="0" borderId="0" xfId="0" applyFont="1"/>
    <xf numFmtId="0" fontId="0" fillId="0" borderId="10" xfId="0" applyBorder="1" applyAlignment="1">
      <alignment vertical="center" wrapText="1"/>
    </xf>
    <xf numFmtId="0" fontId="0" fillId="33" borderId="10" xfId="0" applyFill="1" applyBorder="1" applyAlignment="1">
      <alignment vertical="center" wrapText="1"/>
    </xf>
    <xf numFmtId="0" fontId="0" fillId="34" borderId="10" xfId="0" applyFill="1" applyBorder="1" applyAlignment="1">
      <alignment vertical="center" wrapText="1"/>
    </xf>
    <xf numFmtId="0" fontId="22" fillId="34" borderId="10" xfId="0" applyFont="1" applyFill="1" applyBorder="1" applyAlignment="1">
      <alignment vertical="center" wrapText="1"/>
    </xf>
    <xf numFmtId="0" fontId="0" fillId="35" borderId="10" xfId="0" applyFill="1" applyBorder="1" applyAlignment="1">
      <alignment vertical="center" wrapText="1"/>
    </xf>
    <xf numFmtId="0" fontId="22" fillId="33" borderId="10" xfId="0" applyFont="1" applyFill="1" applyBorder="1" applyAlignment="1">
      <alignment vertical="center" wrapText="1"/>
    </xf>
    <xf numFmtId="1" fontId="0" fillId="0" borderId="11" xfId="0" applyNumberFormat="1" applyBorder="1" applyAlignment="1">
      <alignment horizontal="center" vertical="center"/>
    </xf>
    <xf numFmtId="0" fontId="0" fillId="35" borderId="12" xfId="0" applyFill="1" applyBorder="1" applyAlignment="1">
      <alignment vertical="center" wrapText="1"/>
    </xf>
    <xf numFmtId="0" fontId="22" fillId="36" borderId="0" xfId="0" applyFont="1" applyFill="1" applyAlignment="1">
      <alignment vertical="center" wrapText="1"/>
    </xf>
    <xf numFmtId="0" fontId="0" fillId="36" borderId="0" xfId="0" applyFill="1"/>
    <xf numFmtId="1" fontId="0" fillId="0" borderId="0" xfId="0" applyNumberFormat="1" applyAlignment="1">
      <alignment horizontal="center" vertical="center"/>
    </xf>
    <xf numFmtId="0" fontId="0" fillId="37" borderId="10" xfId="0" applyFill="1" applyBorder="1" applyAlignment="1">
      <alignment vertical="center" wrapText="1"/>
    </xf>
    <xf numFmtId="0" fontId="0" fillId="0" borderId="10" xfId="0" applyBorder="1" applyAlignment="1">
      <alignment horizontal="center" vertical="center"/>
    </xf>
    <xf numFmtId="1" fontId="22" fillId="0" borderId="10" xfId="0" applyNumberFormat="1" applyFont="1" applyBorder="1" applyAlignment="1">
      <alignment horizontal="left" vertical="top" wrapText="1"/>
    </xf>
    <xf numFmtId="0" fontId="0" fillId="38" borderId="0" xfId="0" applyFill="1" applyAlignment="1">
      <alignment horizontal="center" vertical="center"/>
    </xf>
    <xf numFmtId="1" fontId="0" fillId="38" borderId="10" xfId="0" applyNumberFormat="1" applyFill="1" applyBorder="1" applyAlignment="1">
      <alignment horizontal="center" vertical="center"/>
    </xf>
    <xf numFmtId="1" fontId="0" fillId="36" borderId="10" xfId="0" applyNumberFormat="1" applyFill="1" applyBorder="1" applyAlignment="1">
      <alignment horizontal="center" vertical="center"/>
    </xf>
    <xf numFmtId="0" fontId="0" fillId="38" borderId="10" xfId="0" applyFill="1" applyBorder="1" applyAlignment="1">
      <alignment horizontal="center" vertical="center"/>
    </xf>
    <xf numFmtId="1" fontId="23" fillId="0" borderId="10" xfId="0" applyNumberFormat="1" applyFont="1" applyBorder="1" applyAlignment="1">
      <alignment horizontal="center" vertical="center"/>
    </xf>
    <xf numFmtId="0" fontId="23" fillId="0" borderId="10" xfId="0" applyFont="1" applyBorder="1" applyAlignment="1">
      <alignment horizontal="center" vertical="center"/>
    </xf>
    <xf numFmtId="0" fontId="23" fillId="38" borderId="10" xfId="0" applyFont="1" applyFill="1" applyBorder="1" applyAlignment="1">
      <alignment horizontal="center" vertical="center"/>
    </xf>
    <xf numFmtId="1" fontId="23" fillId="38" borderId="10" xfId="0" applyNumberFormat="1" applyFont="1" applyFill="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0" fillId="36" borderId="10" xfId="0" applyFill="1" applyBorder="1"/>
    <xf numFmtId="0" fontId="0" fillId="36" borderId="0" xfId="0" applyFill="1" applyAlignment="1">
      <alignment horizontal="center" vertical="center" wrapText="1"/>
    </xf>
    <xf numFmtId="0" fontId="0" fillId="0" borderId="0" xfId="0" applyAlignment="1">
      <alignment horizontal="left" vertical="center" wrapText="1" indent="1"/>
    </xf>
    <xf numFmtId="0" fontId="24" fillId="0" borderId="0" xfId="0" applyFont="1" applyAlignment="1">
      <alignment wrapText="1"/>
    </xf>
    <xf numFmtId="0" fontId="25" fillId="0" borderId="0" xfId="0" applyFont="1" applyAlignment="1">
      <alignment horizontal="center" wrapText="1"/>
    </xf>
    <xf numFmtId="0" fontId="0" fillId="0" borderId="0" xfId="0" applyAlignment="1">
      <alignment horizontal="center" vertical="center" wrapText="1"/>
    </xf>
    <xf numFmtId="0" fontId="0" fillId="39" borderId="10" xfId="0" applyFill="1" applyBorder="1" applyAlignment="1">
      <alignment horizontal="center" vertical="center"/>
    </xf>
    <xf numFmtId="1" fontId="0" fillId="39" borderId="10" xfId="0" applyNumberFormat="1" applyFill="1" applyBorder="1" applyAlignment="1">
      <alignment horizontal="center" vertical="center"/>
    </xf>
    <xf numFmtId="0" fontId="0" fillId="39" borderId="10" xfId="0" applyFill="1" applyBorder="1" applyAlignment="1">
      <alignment horizontal="center" vertical="center" wrapText="1"/>
    </xf>
    <xf numFmtId="0" fontId="14" fillId="0" borderId="10" xfId="0" applyFont="1" applyBorder="1" applyAlignment="1">
      <alignment horizontal="center" vertical="center"/>
    </xf>
    <xf numFmtId="0" fontId="14" fillId="0" borderId="0" xfId="0" applyFont="1" applyAlignment="1">
      <alignment horizontal="center" vertical="center"/>
    </xf>
    <xf numFmtId="0" fontId="14" fillId="38" borderId="0" xfId="0" applyFont="1" applyFill="1" applyAlignment="1">
      <alignment horizontal="center" vertical="center"/>
    </xf>
    <xf numFmtId="1" fontId="14" fillId="38" borderId="10" xfId="0" applyNumberFormat="1" applyFont="1" applyFill="1" applyBorder="1" applyAlignment="1">
      <alignment horizontal="center" vertical="center"/>
    </xf>
    <xf numFmtId="1" fontId="14" fillId="36" borderId="10" xfId="0" applyNumberFormat="1" applyFont="1" applyFill="1" applyBorder="1" applyAlignment="1">
      <alignment horizontal="center" vertical="center"/>
    </xf>
    <xf numFmtId="0" fontId="14" fillId="38" borderId="10" xfId="0" applyFont="1" applyFill="1" applyBorder="1" applyAlignment="1">
      <alignment horizontal="center" vertical="center"/>
    </xf>
    <xf numFmtId="0" fontId="26" fillId="0" borderId="10" xfId="0" applyFont="1" applyBorder="1" applyAlignment="1">
      <alignment horizontal="center" vertical="center"/>
    </xf>
    <xf numFmtId="0" fontId="26" fillId="38" borderId="10" xfId="0" applyFont="1" applyFill="1" applyBorder="1" applyAlignment="1">
      <alignment horizontal="center" vertical="center"/>
    </xf>
    <xf numFmtId="0" fontId="14" fillId="0" borderId="0" xfId="0" applyFont="1"/>
    <xf numFmtId="1" fontId="14" fillId="0" borderId="0" xfId="0" applyNumberFormat="1" applyFont="1" applyAlignment="1">
      <alignment horizontal="center" vertical="center"/>
    </xf>
    <xf numFmtId="0" fontId="14" fillId="36" borderId="10" xfId="0" applyFont="1" applyFill="1" applyBorder="1"/>
    <xf numFmtId="0" fontId="14" fillId="39" borderId="10" xfId="0" applyFont="1" applyFill="1" applyBorder="1" applyAlignment="1">
      <alignment horizontal="center" vertical="center"/>
    </xf>
    <xf numFmtId="1" fontId="26" fillId="38" borderId="10" xfId="0" applyNumberFormat="1" applyFont="1" applyFill="1" applyBorder="1" applyAlignment="1">
      <alignment horizontal="center" vertical="center"/>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89"/>
  <sheetViews>
    <sheetView tabSelected="1" zoomScale="70" zoomScaleNormal="70" workbookViewId="0">
      <pane xSplit="5" ySplit="1" topLeftCell="F82" activePane="bottomRight" state="frozen"/>
      <selection pane="topRight" activeCell="H1" sqref="H1"/>
      <selection pane="bottomLeft" activeCell="A4" sqref="A4"/>
      <selection pane="bottomRight" activeCell="E77" sqref="E77"/>
    </sheetView>
  </sheetViews>
  <sheetFormatPr defaultRowHeight="14.4" x14ac:dyDescent="0.3"/>
  <cols>
    <col min="1" max="1" width="8.6640625" style="1"/>
    <col min="2" max="2" width="24.109375" style="3" customWidth="1"/>
    <col min="3" max="3" width="11.88671875" style="1" customWidth="1"/>
    <col min="4" max="4" width="24.5546875" style="3" customWidth="1"/>
    <col min="5" max="5" width="17.6640625" style="3" customWidth="1"/>
    <col min="6" max="7" width="12.44140625" customWidth="1"/>
    <col min="8" max="8" width="11.109375" customWidth="1"/>
    <col min="9" max="9" width="10.33203125" customWidth="1"/>
    <col min="12" max="12" width="10.5546875" customWidth="1"/>
    <col min="13" max="13" width="10.109375" customWidth="1"/>
    <col min="14" max="14" width="23.109375" customWidth="1"/>
    <col min="15" max="15" width="20" customWidth="1"/>
    <col min="17" max="17" width="38.109375" customWidth="1"/>
  </cols>
  <sheetData>
    <row r="1" spans="1:17" s="2" customFormat="1" ht="144" x14ac:dyDescent="0.3">
      <c r="A1" s="2" t="s">
        <v>0</v>
      </c>
      <c r="B1" s="2" t="s">
        <v>1</v>
      </c>
      <c r="C1" s="2" t="s">
        <v>2</v>
      </c>
      <c r="D1" s="2" t="s">
        <v>7</v>
      </c>
      <c r="E1" s="2" t="s">
        <v>3</v>
      </c>
      <c r="F1" s="2" t="s">
        <v>46</v>
      </c>
      <c r="G1" s="2" t="s">
        <v>47</v>
      </c>
      <c r="H1" s="2" t="s">
        <v>48</v>
      </c>
      <c r="I1" s="2" t="s">
        <v>49</v>
      </c>
      <c r="J1" s="2" t="s">
        <v>4</v>
      </c>
      <c r="K1" s="2" t="s">
        <v>5</v>
      </c>
      <c r="L1" s="2" t="s">
        <v>38</v>
      </c>
      <c r="M1" s="2" t="s">
        <v>39</v>
      </c>
      <c r="N1" s="7" t="s">
        <v>23</v>
      </c>
      <c r="O1" s="7" t="s">
        <v>6</v>
      </c>
      <c r="Q1" s="5"/>
    </row>
    <row r="2" spans="1:17" x14ac:dyDescent="0.3">
      <c r="A2" s="6"/>
      <c r="B2" s="6"/>
      <c r="C2" s="6"/>
      <c r="D2" s="6"/>
      <c r="E2" s="6"/>
    </row>
    <row r="3" spans="1:17" ht="57.6" x14ac:dyDescent="0.3">
      <c r="A3" s="10">
        <v>10231</v>
      </c>
      <c r="B3" s="10" t="s">
        <v>8</v>
      </c>
      <c r="C3" s="10">
        <v>45</v>
      </c>
      <c r="D3" s="10"/>
      <c r="E3" s="10" t="s">
        <v>40</v>
      </c>
      <c r="F3" s="21">
        <v>0</v>
      </c>
      <c r="G3" s="21">
        <v>0</v>
      </c>
      <c r="H3" s="21">
        <v>0</v>
      </c>
      <c r="I3" s="4">
        <f t="shared" ref="I3:I10" si="0">SUM(F3:H3)</f>
        <v>0</v>
      </c>
      <c r="J3" s="42">
        <v>0</v>
      </c>
      <c r="K3" s="21">
        <v>0</v>
      </c>
      <c r="L3" s="42">
        <v>0</v>
      </c>
      <c r="M3" s="21">
        <v>0</v>
      </c>
    </row>
    <row r="4" spans="1:17" ht="57.6" x14ac:dyDescent="0.3">
      <c r="A4" s="10">
        <v>10232</v>
      </c>
      <c r="B4" s="10" t="s">
        <v>9</v>
      </c>
      <c r="C4" s="10">
        <v>45</v>
      </c>
      <c r="D4" s="10"/>
      <c r="E4" s="10" t="s">
        <v>40</v>
      </c>
      <c r="F4" s="21">
        <v>0</v>
      </c>
      <c r="G4" s="21">
        <v>0</v>
      </c>
      <c r="H4" s="21">
        <v>0</v>
      </c>
      <c r="I4" s="4">
        <f t="shared" si="0"/>
        <v>0</v>
      </c>
      <c r="J4" s="42">
        <v>0</v>
      </c>
      <c r="K4" s="21">
        <v>0</v>
      </c>
      <c r="L4" s="42">
        <v>0</v>
      </c>
      <c r="M4" s="21">
        <v>0</v>
      </c>
    </row>
    <row r="5" spans="1:17" ht="187.2" x14ac:dyDescent="0.3">
      <c r="A5" s="10">
        <v>10233</v>
      </c>
      <c r="B5" s="10" t="s">
        <v>10</v>
      </c>
      <c r="C5" s="10">
        <v>45</v>
      </c>
      <c r="D5" s="10" t="s">
        <v>31</v>
      </c>
      <c r="E5" s="10" t="s">
        <v>40</v>
      </c>
      <c r="F5" s="21">
        <v>0</v>
      </c>
      <c r="G5" s="21">
        <v>0</v>
      </c>
      <c r="H5" s="21">
        <v>1</v>
      </c>
      <c r="I5" s="4">
        <f t="shared" si="0"/>
        <v>1</v>
      </c>
      <c r="J5" s="42">
        <v>0</v>
      </c>
      <c r="K5" s="21">
        <v>1</v>
      </c>
      <c r="L5" s="42">
        <v>0</v>
      </c>
      <c r="M5" s="21">
        <v>0</v>
      </c>
    </row>
    <row r="6" spans="1:17" ht="86.4" x14ac:dyDescent="0.3">
      <c r="A6" s="10">
        <v>10234</v>
      </c>
      <c r="B6" s="10" t="s">
        <v>11</v>
      </c>
      <c r="C6" s="10">
        <v>45</v>
      </c>
      <c r="D6" s="10" t="s">
        <v>25</v>
      </c>
      <c r="E6" s="10" t="s">
        <v>40</v>
      </c>
      <c r="F6" s="21">
        <v>0</v>
      </c>
      <c r="G6" s="21">
        <v>0</v>
      </c>
      <c r="H6" s="21">
        <v>0</v>
      </c>
      <c r="I6" s="4">
        <f t="shared" si="0"/>
        <v>0</v>
      </c>
      <c r="J6" s="42">
        <v>0</v>
      </c>
      <c r="K6" s="21">
        <v>0</v>
      </c>
      <c r="L6" s="42">
        <v>0</v>
      </c>
      <c r="M6" s="21">
        <v>0</v>
      </c>
    </row>
    <row r="7" spans="1:17" ht="409.6" x14ac:dyDescent="0.3">
      <c r="A7" s="10">
        <v>10235</v>
      </c>
      <c r="B7" s="10" t="s">
        <v>12</v>
      </c>
      <c r="C7" s="10">
        <v>45</v>
      </c>
      <c r="D7" s="10"/>
      <c r="E7" s="10" t="s">
        <v>40</v>
      </c>
      <c r="F7" s="21">
        <v>58</v>
      </c>
      <c r="G7" s="21">
        <v>79</v>
      </c>
      <c r="H7" s="21">
        <v>206</v>
      </c>
      <c r="I7" s="4">
        <f t="shared" si="0"/>
        <v>343</v>
      </c>
      <c r="J7" s="42">
        <v>46</v>
      </c>
      <c r="K7" s="21">
        <v>85</v>
      </c>
      <c r="L7" s="42">
        <v>68</v>
      </c>
      <c r="M7" s="21">
        <v>144</v>
      </c>
      <c r="N7" s="22" t="s">
        <v>53</v>
      </c>
      <c r="O7" s="22" t="s">
        <v>54</v>
      </c>
    </row>
    <row r="8" spans="1:17" ht="216" x14ac:dyDescent="0.3">
      <c r="A8" s="10">
        <v>10239</v>
      </c>
      <c r="B8" s="10" t="s">
        <v>13</v>
      </c>
      <c r="C8" s="10">
        <v>45</v>
      </c>
      <c r="D8" s="10" t="s">
        <v>26</v>
      </c>
      <c r="E8" s="10" t="s">
        <v>40</v>
      </c>
      <c r="F8" s="21">
        <v>1</v>
      </c>
      <c r="G8" s="21">
        <v>0</v>
      </c>
      <c r="H8" s="21">
        <v>3</v>
      </c>
      <c r="I8" s="4">
        <f t="shared" si="0"/>
        <v>4</v>
      </c>
      <c r="J8" s="42">
        <v>1</v>
      </c>
      <c r="K8" s="21">
        <v>0</v>
      </c>
      <c r="L8" s="42">
        <v>2</v>
      </c>
      <c r="M8" s="21">
        <v>1</v>
      </c>
      <c r="N8" s="21"/>
      <c r="O8" s="21"/>
    </row>
    <row r="9" spans="1:17" ht="57.6" x14ac:dyDescent="0.3">
      <c r="A9" s="10">
        <v>10240</v>
      </c>
      <c r="B9" s="10" t="s">
        <v>14</v>
      </c>
      <c r="C9" s="10">
        <v>180</v>
      </c>
      <c r="D9" s="10"/>
      <c r="E9" s="10" t="s">
        <v>40</v>
      </c>
      <c r="F9" s="21">
        <v>0</v>
      </c>
      <c r="G9" s="21">
        <v>0</v>
      </c>
      <c r="H9" s="21">
        <v>0</v>
      </c>
      <c r="I9" s="4">
        <f t="shared" si="0"/>
        <v>0</v>
      </c>
      <c r="J9" s="42">
        <v>0</v>
      </c>
      <c r="K9" s="21">
        <v>0</v>
      </c>
      <c r="L9" s="42">
        <v>0</v>
      </c>
      <c r="M9" s="21">
        <v>0</v>
      </c>
    </row>
    <row r="10" spans="1:17" ht="57.6" x14ac:dyDescent="0.3">
      <c r="A10" s="10">
        <v>10241</v>
      </c>
      <c r="B10" s="10" t="s">
        <v>27</v>
      </c>
      <c r="C10" s="10">
        <v>45</v>
      </c>
      <c r="D10" s="10"/>
      <c r="E10" s="10" t="s">
        <v>40</v>
      </c>
      <c r="F10" s="21">
        <v>1</v>
      </c>
      <c r="G10" s="21">
        <v>0</v>
      </c>
      <c r="H10" s="21">
        <v>10</v>
      </c>
      <c r="I10" s="4">
        <f t="shared" si="0"/>
        <v>11</v>
      </c>
      <c r="J10" s="42">
        <v>2</v>
      </c>
      <c r="K10" s="21">
        <v>7</v>
      </c>
      <c r="L10" s="42">
        <v>1</v>
      </c>
      <c r="M10" s="21">
        <v>1</v>
      </c>
    </row>
    <row r="11" spans="1:17" ht="57.6" x14ac:dyDescent="0.3">
      <c r="A11" s="10">
        <v>10242</v>
      </c>
      <c r="B11" s="10" t="s">
        <v>8</v>
      </c>
      <c r="C11" s="10">
        <v>45</v>
      </c>
      <c r="D11" s="10"/>
      <c r="E11" s="10" t="s">
        <v>41</v>
      </c>
      <c r="F11" s="1">
        <v>0</v>
      </c>
      <c r="G11" s="1">
        <v>0</v>
      </c>
      <c r="H11" s="1">
        <v>0</v>
      </c>
      <c r="I11" s="4">
        <f t="shared" ref="I11:I13" si="1">SUM(F11:H11)</f>
        <v>0</v>
      </c>
      <c r="J11" s="43">
        <v>0</v>
      </c>
      <c r="K11" s="1">
        <v>0</v>
      </c>
      <c r="L11" s="43">
        <v>0</v>
      </c>
      <c r="M11" s="1">
        <v>0</v>
      </c>
      <c r="N11" s="1"/>
    </row>
    <row r="12" spans="1:17" ht="57.6" x14ac:dyDescent="0.3">
      <c r="A12" s="10">
        <v>10243</v>
      </c>
      <c r="B12" s="10" t="s">
        <v>9</v>
      </c>
      <c r="C12" s="10">
        <v>45</v>
      </c>
      <c r="D12" s="10"/>
      <c r="E12" s="10" t="s">
        <v>41</v>
      </c>
      <c r="F12" s="1">
        <v>0</v>
      </c>
      <c r="G12" s="1">
        <v>0</v>
      </c>
      <c r="H12" s="1">
        <v>0</v>
      </c>
      <c r="I12" s="4">
        <f t="shared" si="1"/>
        <v>0</v>
      </c>
      <c r="J12" s="43">
        <v>0</v>
      </c>
      <c r="K12" s="1">
        <v>0</v>
      </c>
      <c r="L12" s="43">
        <v>0</v>
      </c>
      <c r="M12" s="1">
        <v>0</v>
      </c>
      <c r="N12" s="1"/>
    </row>
    <row r="13" spans="1:17" ht="172.8" x14ac:dyDescent="0.3">
      <c r="A13" s="10">
        <v>10244</v>
      </c>
      <c r="B13" s="10" t="s">
        <v>10</v>
      </c>
      <c r="C13" s="10">
        <v>45</v>
      </c>
      <c r="D13" s="10" t="s">
        <v>32</v>
      </c>
      <c r="E13" s="10" t="s">
        <v>41</v>
      </c>
      <c r="F13" s="1">
        <v>1</v>
      </c>
      <c r="G13" s="1">
        <v>2</v>
      </c>
      <c r="H13" s="1">
        <v>1</v>
      </c>
      <c r="I13" s="4">
        <f t="shared" si="1"/>
        <v>4</v>
      </c>
      <c r="J13" s="43">
        <v>3</v>
      </c>
      <c r="K13" s="1">
        <v>0</v>
      </c>
      <c r="L13" s="43">
        <v>1</v>
      </c>
      <c r="M13" s="1">
        <v>0</v>
      </c>
      <c r="N13" s="7" t="s">
        <v>55</v>
      </c>
    </row>
    <row r="14" spans="1:17" ht="86.4" x14ac:dyDescent="0.3">
      <c r="A14" s="10">
        <v>10245</v>
      </c>
      <c r="B14" s="10" t="s">
        <v>11</v>
      </c>
      <c r="C14" s="10">
        <v>45</v>
      </c>
      <c r="D14" s="10" t="s">
        <v>33</v>
      </c>
      <c r="E14" s="10" t="s">
        <v>41</v>
      </c>
      <c r="F14" s="1">
        <v>0</v>
      </c>
      <c r="G14" s="1">
        <v>0</v>
      </c>
      <c r="H14" s="1">
        <v>0</v>
      </c>
      <c r="I14" s="4">
        <f t="shared" ref="I14:I52" si="2">SUM(F14:H14)</f>
        <v>0</v>
      </c>
      <c r="J14" s="43">
        <v>0</v>
      </c>
      <c r="K14" s="1">
        <v>0</v>
      </c>
      <c r="L14" s="43">
        <v>0</v>
      </c>
      <c r="M14" s="1">
        <v>0</v>
      </c>
    </row>
    <row r="15" spans="1:17" ht="57.6" x14ac:dyDescent="0.3">
      <c r="A15" s="10">
        <v>10246</v>
      </c>
      <c r="B15" s="10" t="s">
        <v>12</v>
      </c>
      <c r="C15" s="10">
        <v>45</v>
      </c>
      <c r="D15" s="10"/>
      <c r="E15" s="10" t="s">
        <v>41</v>
      </c>
      <c r="F15" s="23">
        <v>26</v>
      </c>
      <c r="G15" s="23">
        <v>1</v>
      </c>
      <c r="H15" s="23">
        <v>96</v>
      </c>
      <c r="I15" s="24">
        <f t="shared" ref="I15" si="3">SUM(F15:H15)</f>
        <v>123</v>
      </c>
      <c r="J15" s="44">
        <v>31</v>
      </c>
      <c r="K15" s="23">
        <v>65</v>
      </c>
      <c r="L15" s="44">
        <v>16</v>
      </c>
      <c r="M15" s="23">
        <v>2</v>
      </c>
    </row>
    <row r="16" spans="1:17" ht="216" x14ac:dyDescent="0.3">
      <c r="A16" s="10">
        <v>10250</v>
      </c>
      <c r="B16" s="10" t="s">
        <v>13</v>
      </c>
      <c r="C16" s="10">
        <v>45</v>
      </c>
      <c r="D16" s="10" t="s">
        <v>26</v>
      </c>
      <c r="E16" s="10" t="s">
        <v>41</v>
      </c>
      <c r="F16" s="1">
        <v>0</v>
      </c>
      <c r="G16" s="1">
        <v>0</v>
      </c>
      <c r="H16" s="1">
        <v>0</v>
      </c>
      <c r="I16" s="4">
        <f t="shared" ref="I16:I17" si="4">SUM(F16:H16)</f>
        <v>0</v>
      </c>
      <c r="J16" s="43">
        <v>0</v>
      </c>
      <c r="K16" s="1">
        <v>0</v>
      </c>
      <c r="L16" s="43">
        <v>0</v>
      </c>
      <c r="M16" s="1">
        <v>0</v>
      </c>
    </row>
    <row r="17" spans="1:14" ht="57.6" x14ac:dyDescent="0.3">
      <c r="A17" s="10">
        <v>10251</v>
      </c>
      <c r="B17" s="10" t="s">
        <v>14</v>
      </c>
      <c r="C17" s="10">
        <v>180</v>
      </c>
      <c r="D17" s="10"/>
      <c r="E17" s="10" t="s">
        <v>41</v>
      </c>
      <c r="F17" s="1">
        <v>0</v>
      </c>
      <c r="G17" s="1">
        <v>0</v>
      </c>
      <c r="H17" s="1">
        <v>0</v>
      </c>
      <c r="I17" s="4">
        <f t="shared" si="4"/>
        <v>0</v>
      </c>
      <c r="J17" s="43">
        <v>0</v>
      </c>
      <c r="K17" s="1">
        <v>0</v>
      </c>
      <c r="L17" s="43">
        <v>0</v>
      </c>
      <c r="M17" s="1">
        <v>0</v>
      </c>
    </row>
    <row r="18" spans="1:14" ht="57.6" x14ac:dyDescent="0.3">
      <c r="A18" s="10">
        <v>10252</v>
      </c>
      <c r="B18" s="10" t="s">
        <v>27</v>
      </c>
      <c r="C18" s="10">
        <v>45</v>
      </c>
      <c r="D18" s="10"/>
      <c r="E18" s="10" t="s">
        <v>41</v>
      </c>
      <c r="F18" s="1">
        <v>2</v>
      </c>
      <c r="G18" s="1">
        <v>0</v>
      </c>
      <c r="H18" s="1">
        <v>18</v>
      </c>
      <c r="I18" s="4">
        <f t="shared" ref="I18:I25" si="5">SUM(F18:H18)</f>
        <v>20</v>
      </c>
      <c r="J18" s="43">
        <v>3</v>
      </c>
      <c r="K18" s="1">
        <v>12</v>
      </c>
      <c r="L18" s="43">
        <v>2</v>
      </c>
      <c r="M18" s="1">
        <v>0</v>
      </c>
    </row>
    <row r="19" spans="1:14" ht="57.6" x14ac:dyDescent="0.3">
      <c r="A19" s="14">
        <v>10264</v>
      </c>
      <c r="B19" s="14" t="s">
        <v>12</v>
      </c>
      <c r="C19" s="14">
        <v>45</v>
      </c>
      <c r="D19" s="14"/>
      <c r="E19" s="14" t="s">
        <v>42</v>
      </c>
      <c r="F19" s="24">
        <v>0</v>
      </c>
      <c r="G19" s="24">
        <v>64</v>
      </c>
      <c r="H19" s="24">
        <v>157</v>
      </c>
      <c r="I19" s="24">
        <f t="shared" si="5"/>
        <v>221</v>
      </c>
      <c r="J19" s="45">
        <v>12</v>
      </c>
      <c r="K19" s="24">
        <v>209</v>
      </c>
      <c r="L19" s="45">
        <v>0</v>
      </c>
      <c r="M19" s="24">
        <v>12</v>
      </c>
    </row>
    <row r="20" spans="1:14" ht="57.6" x14ac:dyDescent="0.3">
      <c r="A20" s="10">
        <v>10266</v>
      </c>
      <c r="B20" s="10" t="s">
        <v>8</v>
      </c>
      <c r="C20" s="10">
        <v>45</v>
      </c>
      <c r="D20" s="10"/>
      <c r="E20" s="10" t="s">
        <v>42</v>
      </c>
      <c r="F20" s="25">
        <v>0</v>
      </c>
      <c r="G20" s="25">
        <v>0</v>
      </c>
      <c r="H20" s="25">
        <v>2</v>
      </c>
      <c r="I20" s="25">
        <f t="shared" si="5"/>
        <v>2</v>
      </c>
      <c r="J20" s="46">
        <v>0</v>
      </c>
      <c r="K20" s="25">
        <v>2</v>
      </c>
      <c r="L20" s="46">
        <v>0</v>
      </c>
      <c r="M20" s="25">
        <v>0</v>
      </c>
    </row>
    <row r="21" spans="1:14" ht="57.6" x14ac:dyDescent="0.3">
      <c r="A21" s="10">
        <v>10268</v>
      </c>
      <c r="B21" s="10" t="s">
        <v>9</v>
      </c>
      <c r="C21" s="10">
        <v>45</v>
      </c>
      <c r="D21" s="10"/>
      <c r="E21" s="10" t="s">
        <v>42</v>
      </c>
      <c r="F21" s="25">
        <v>0</v>
      </c>
      <c r="G21" s="25">
        <v>0</v>
      </c>
      <c r="H21" s="25">
        <v>0</v>
      </c>
      <c r="I21" s="25">
        <f t="shared" si="5"/>
        <v>0</v>
      </c>
      <c r="J21" s="46">
        <v>0</v>
      </c>
      <c r="K21" s="25">
        <v>0</v>
      </c>
      <c r="L21" s="46">
        <v>0</v>
      </c>
      <c r="M21" s="25">
        <v>0</v>
      </c>
    </row>
    <row r="22" spans="1:14" ht="172.8" x14ac:dyDescent="0.3">
      <c r="A22" s="10">
        <v>10269</v>
      </c>
      <c r="B22" s="10" t="s">
        <v>10</v>
      </c>
      <c r="C22" s="10">
        <v>45</v>
      </c>
      <c r="D22" s="10" t="s">
        <v>34</v>
      </c>
      <c r="E22" s="10" t="s">
        <v>42</v>
      </c>
      <c r="F22" s="25">
        <v>0</v>
      </c>
      <c r="G22" s="25">
        <v>0</v>
      </c>
      <c r="H22" s="25">
        <v>2</v>
      </c>
      <c r="I22" s="25">
        <f t="shared" si="5"/>
        <v>2</v>
      </c>
      <c r="J22" s="46">
        <v>0</v>
      </c>
      <c r="K22" s="25">
        <v>2</v>
      </c>
      <c r="L22" s="46">
        <v>0</v>
      </c>
      <c r="M22" s="25">
        <v>0</v>
      </c>
    </row>
    <row r="23" spans="1:14" ht="57.6" x14ac:dyDescent="0.3">
      <c r="A23" s="10">
        <v>10270</v>
      </c>
      <c r="B23" s="10" t="s">
        <v>14</v>
      </c>
      <c r="C23" s="10">
        <v>180</v>
      </c>
      <c r="D23" s="10"/>
      <c r="E23" s="10" t="s">
        <v>42</v>
      </c>
      <c r="F23" s="25">
        <v>0</v>
      </c>
      <c r="G23" s="25">
        <v>0</v>
      </c>
      <c r="H23" s="25">
        <v>0</v>
      </c>
      <c r="I23" s="25">
        <f t="shared" si="5"/>
        <v>0</v>
      </c>
      <c r="J23" s="46">
        <v>0</v>
      </c>
      <c r="K23" s="25">
        <v>0</v>
      </c>
      <c r="L23" s="46">
        <v>0</v>
      </c>
      <c r="M23" s="25">
        <v>0</v>
      </c>
    </row>
    <row r="24" spans="1:14" ht="216" x14ac:dyDescent="0.3">
      <c r="A24" s="10">
        <v>10272</v>
      </c>
      <c r="B24" s="10" t="s">
        <v>13</v>
      </c>
      <c r="C24" s="10">
        <v>45</v>
      </c>
      <c r="D24" s="10" t="s">
        <v>35</v>
      </c>
      <c r="E24" s="10" t="s">
        <v>42</v>
      </c>
      <c r="F24" s="25">
        <v>0</v>
      </c>
      <c r="G24" s="25">
        <v>0</v>
      </c>
      <c r="H24" s="25">
        <v>0</v>
      </c>
      <c r="I24" s="25">
        <f t="shared" si="5"/>
        <v>0</v>
      </c>
      <c r="J24" s="46">
        <v>0</v>
      </c>
      <c r="K24" s="25">
        <v>0</v>
      </c>
      <c r="L24" s="46">
        <v>0</v>
      </c>
      <c r="M24" s="25">
        <v>0</v>
      </c>
    </row>
    <row r="25" spans="1:14" ht="57.6" x14ac:dyDescent="0.3">
      <c r="A25" s="10">
        <v>10273</v>
      </c>
      <c r="B25" s="10" t="s">
        <v>27</v>
      </c>
      <c r="C25" s="10">
        <v>45</v>
      </c>
      <c r="D25" s="10"/>
      <c r="E25" s="10" t="s">
        <v>42</v>
      </c>
      <c r="F25" s="25">
        <v>0</v>
      </c>
      <c r="G25" s="25">
        <v>1</v>
      </c>
      <c r="H25" s="25">
        <v>9</v>
      </c>
      <c r="I25" s="25">
        <f t="shared" si="5"/>
        <v>10</v>
      </c>
      <c r="J25" s="46">
        <v>0</v>
      </c>
      <c r="K25" s="25">
        <v>10</v>
      </c>
      <c r="L25" s="46">
        <v>0</v>
      </c>
      <c r="M25" s="25">
        <v>0</v>
      </c>
    </row>
    <row r="26" spans="1:14" ht="86.4" x14ac:dyDescent="0.3">
      <c r="A26" s="14">
        <v>10271</v>
      </c>
      <c r="B26" s="14" t="s">
        <v>11</v>
      </c>
      <c r="C26" s="14">
        <v>45</v>
      </c>
      <c r="D26" s="14" t="s">
        <v>25</v>
      </c>
      <c r="E26" s="14" t="s">
        <v>42</v>
      </c>
      <c r="F26" s="26" t="s">
        <v>56</v>
      </c>
      <c r="G26" s="26" t="s">
        <v>56</v>
      </c>
      <c r="H26" s="26" t="s">
        <v>56</v>
      </c>
      <c r="I26" s="26">
        <f>SUM(F26:H26)</f>
        <v>0</v>
      </c>
      <c r="J26" s="47" t="s">
        <v>56</v>
      </c>
      <c r="K26" s="26" t="s">
        <v>56</v>
      </c>
      <c r="L26" s="47" t="s">
        <v>56</v>
      </c>
      <c r="M26" s="26" t="s">
        <v>56</v>
      </c>
    </row>
    <row r="27" spans="1:14" ht="57.6" x14ac:dyDescent="0.3">
      <c r="A27" s="10">
        <v>10566</v>
      </c>
      <c r="B27" s="10" t="s">
        <v>8</v>
      </c>
      <c r="C27" s="10">
        <v>45</v>
      </c>
      <c r="D27" s="10"/>
      <c r="E27" s="10" t="s">
        <v>43</v>
      </c>
      <c r="F27" s="28">
        <v>0</v>
      </c>
      <c r="G27" s="28">
        <v>0</v>
      </c>
      <c r="H27" s="28">
        <v>0</v>
      </c>
      <c r="I27" s="27">
        <f t="shared" ref="I27:I30" si="6">SUM(F27:H27)</f>
        <v>0</v>
      </c>
      <c r="J27" s="48">
        <v>0</v>
      </c>
      <c r="K27" s="28">
        <v>0</v>
      </c>
      <c r="L27" s="48">
        <v>0</v>
      </c>
      <c r="M27" s="28">
        <v>0</v>
      </c>
    </row>
    <row r="28" spans="1:14" ht="57.6" x14ac:dyDescent="0.3">
      <c r="A28" s="10">
        <v>10567</v>
      </c>
      <c r="B28" s="10" t="s">
        <v>9</v>
      </c>
      <c r="C28" s="10">
        <v>45</v>
      </c>
      <c r="D28" s="10"/>
      <c r="E28" s="10" t="s">
        <v>43</v>
      </c>
      <c r="F28" s="28">
        <v>0</v>
      </c>
      <c r="G28" s="28">
        <v>0</v>
      </c>
      <c r="H28" s="28">
        <v>0</v>
      </c>
      <c r="I28" s="27">
        <f t="shared" si="6"/>
        <v>0</v>
      </c>
      <c r="J28" s="48">
        <v>0</v>
      </c>
      <c r="K28" s="28">
        <v>0</v>
      </c>
      <c r="L28" s="48">
        <v>0</v>
      </c>
      <c r="M28" s="28">
        <v>0</v>
      </c>
    </row>
    <row r="29" spans="1:14" ht="172.8" x14ac:dyDescent="0.3">
      <c r="A29" s="10">
        <v>10568</v>
      </c>
      <c r="B29" s="10" t="s">
        <v>10</v>
      </c>
      <c r="C29" s="10">
        <v>45</v>
      </c>
      <c r="D29" s="10" t="s">
        <v>32</v>
      </c>
      <c r="E29" s="10" t="s">
        <v>43</v>
      </c>
      <c r="F29" s="28">
        <v>0</v>
      </c>
      <c r="G29" s="28">
        <v>0</v>
      </c>
      <c r="H29" s="28">
        <v>0</v>
      </c>
      <c r="I29" s="27">
        <v>0</v>
      </c>
      <c r="J29" s="48">
        <v>0</v>
      </c>
      <c r="K29" s="28">
        <v>0</v>
      </c>
      <c r="L29" s="48">
        <v>0</v>
      </c>
      <c r="M29" s="28">
        <v>0</v>
      </c>
    </row>
    <row r="30" spans="1:14" ht="86.4" x14ac:dyDescent="0.3">
      <c r="A30" s="10">
        <v>10569</v>
      </c>
      <c r="B30" s="10" t="s">
        <v>11</v>
      </c>
      <c r="C30" s="10">
        <v>45</v>
      </c>
      <c r="D30" s="10" t="s">
        <v>33</v>
      </c>
      <c r="E30" s="10" t="s">
        <v>43</v>
      </c>
      <c r="F30" s="28">
        <v>0</v>
      </c>
      <c r="G30" s="28">
        <v>0</v>
      </c>
      <c r="H30" s="28">
        <v>0</v>
      </c>
      <c r="I30" s="27">
        <f t="shared" si="6"/>
        <v>0</v>
      </c>
      <c r="J30" s="48">
        <v>0</v>
      </c>
      <c r="K30" s="28">
        <v>0</v>
      </c>
      <c r="L30" s="48">
        <v>0</v>
      </c>
      <c r="M30" s="28">
        <v>0</v>
      </c>
    </row>
    <row r="31" spans="1:14" ht="57.6" x14ac:dyDescent="0.3">
      <c r="A31" s="10">
        <v>10570</v>
      </c>
      <c r="B31" s="10" t="s">
        <v>12</v>
      </c>
      <c r="C31" s="10">
        <v>45</v>
      </c>
      <c r="D31" s="10"/>
      <c r="E31" s="10" t="s">
        <v>43</v>
      </c>
      <c r="F31" s="29">
        <v>64</v>
      </c>
      <c r="G31" s="29">
        <v>79</v>
      </c>
      <c r="H31" s="29">
        <v>346</v>
      </c>
      <c r="I31" s="30">
        <v>489</v>
      </c>
      <c r="J31" s="49">
        <v>64</v>
      </c>
      <c r="K31" s="30">
        <v>346</v>
      </c>
      <c r="L31" s="54">
        <v>143</v>
      </c>
      <c r="M31" s="29">
        <v>31</v>
      </c>
      <c r="N31" s="28" t="s">
        <v>57</v>
      </c>
    </row>
    <row r="32" spans="1:14" ht="216" x14ac:dyDescent="0.3">
      <c r="A32" s="10">
        <v>10573</v>
      </c>
      <c r="B32" s="10" t="s">
        <v>13</v>
      </c>
      <c r="C32" s="10">
        <v>45</v>
      </c>
      <c r="D32" s="10" t="s">
        <v>26</v>
      </c>
      <c r="E32" s="10" t="s">
        <v>43</v>
      </c>
      <c r="F32" s="28">
        <v>0</v>
      </c>
      <c r="G32" s="28">
        <v>0</v>
      </c>
      <c r="H32" s="28">
        <v>0</v>
      </c>
      <c r="I32" s="27">
        <f t="shared" ref="I32:I34" si="7">SUM(F32:H32)</f>
        <v>0</v>
      </c>
      <c r="J32" s="48">
        <v>0</v>
      </c>
      <c r="K32" s="28">
        <v>0</v>
      </c>
      <c r="L32" s="48">
        <v>0</v>
      </c>
      <c r="M32" s="28">
        <v>0</v>
      </c>
    </row>
    <row r="33" spans="1:15" ht="57.6" x14ac:dyDescent="0.3">
      <c r="A33" s="10">
        <v>10574</v>
      </c>
      <c r="B33" s="10" t="s">
        <v>14</v>
      </c>
      <c r="C33" s="10">
        <v>180</v>
      </c>
      <c r="D33" s="10"/>
      <c r="E33" s="10" t="s">
        <v>43</v>
      </c>
      <c r="F33" s="28">
        <v>0</v>
      </c>
      <c r="G33" s="28">
        <v>1</v>
      </c>
      <c r="H33" s="28">
        <v>1</v>
      </c>
      <c r="I33" s="27">
        <f t="shared" si="7"/>
        <v>2</v>
      </c>
      <c r="J33" s="48">
        <v>0</v>
      </c>
      <c r="K33" s="28">
        <v>0</v>
      </c>
      <c r="L33" s="48">
        <v>0</v>
      </c>
      <c r="M33" s="28">
        <v>2</v>
      </c>
    </row>
    <row r="34" spans="1:15" ht="57.6" x14ac:dyDescent="0.3">
      <c r="A34" s="10">
        <v>10575</v>
      </c>
      <c r="B34" s="10" t="s">
        <v>27</v>
      </c>
      <c r="C34" s="10">
        <v>45</v>
      </c>
      <c r="D34" s="10"/>
      <c r="E34" s="10" t="s">
        <v>43</v>
      </c>
      <c r="F34" s="28">
        <v>0</v>
      </c>
      <c r="G34" s="28">
        <v>5</v>
      </c>
      <c r="H34" s="28">
        <v>7</v>
      </c>
      <c r="I34" s="27">
        <f t="shared" si="7"/>
        <v>12</v>
      </c>
      <c r="J34" s="48">
        <v>0</v>
      </c>
      <c r="K34" s="28">
        <v>9</v>
      </c>
      <c r="L34" s="48">
        <v>0</v>
      </c>
      <c r="M34" s="28">
        <v>3</v>
      </c>
    </row>
    <row r="35" spans="1:15" x14ac:dyDescent="0.3">
      <c r="A35" s="9"/>
      <c r="B35" s="9"/>
      <c r="C35" s="9"/>
      <c r="D35" s="9"/>
      <c r="E35" s="9"/>
      <c r="I35" s="19"/>
      <c r="J35" s="50"/>
      <c r="L35" s="50"/>
    </row>
    <row r="36" spans="1:15" ht="72" x14ac:dyDescent="0.3">
      <c r="A36" s="11">
        <v>10253</v>
      </c>
      <c r="B36" s="11" t="s">
        <v>8</v>
      </c>
      <c r="C36" s="11">
        <v>45</v>
      </c>
      <c r="D36" s="11"/>
      <c r="E36" s="11" t="s">
        <v>51</v>
      </c>
      <c r="F36" s="19">
        <v>0</v>
      </c>
      <c r="G36" s="19">
        <v>0</v>
      </c>
      <c r="H36" s="19">
        <v>1</v>
      </c>
      <c r="I36" s="4">
        <f t="shared" ref="I36:I51" si="8">SUM(F36:H36)</f>
        <v>1</v>
      </c>
      <c r="J36" s="51">
        <v>0</v>
      </c>
      <c r="K36" s="19">
        <v>1</v>
      </c>
      <c r="L36" s="51">
        <v>0</v>
      </c>
      <c r="M36" s="19">
        <v>0</v>
      </c>
    </row>
    <row r="37" spans="1:15" ht="72" x14ac:dyDescent="0.3">
      <c r="A37" s="11">
        <v>10254</v>
      </c>
      <c r="B37" s="11" t="s">
        <v>9</v>
      </c>
      <c r="C37" s="11">
        <v>45</v>
      </c>
      <c r="D37" s="11"/>
      <c r="E37" s="11" t="s">
        <v>51</v>
      </c>
      <c r="F37" s="19">
        <v>0</v>
      </c>
      <c r="G37" s="19">
        <v>0</v>
      </c>
      <c r="H37" s="19">
        <v>0</v>
      </c>
      <c r="I37" s="4">
        <f t="shared" si="8"/>
        <v>0</v>
      </c>
      <c r="J37" s="51">
        <v>0</v>
      </c>
      <c r="K37" s="19">
        <v>0</v>
      </c>
      <c r="L37" s="51">
        <v>0</v>
      </c>
      <c r="M37" s="19">
        <v>0</v>
      </c>
    </row>
    <row r="38" spans="1:15" ht="172.8" x14ac:dyDescent="0.3">
      <c r="A38" s="11">
        <v>10255</v>
      </c>
      <c r="B38" s="11" t="s">
        <v>10</v>
      </c>
      <c r="C38" s="11">
        <v>45</v>
      </c>
      <c r="D38" s="11" t="s">
        <v>32</v>
      </c>
      <c r="E38" s="11" t="s">
        <v>51</v>
      </c>
      <c r="F38" s="19">
        <v>0</v>
      </c>
      <c r="G38" s="19">
        <v>0</v>
      </c>
      <c r="H38" s="19">
        <v>0</v>
      </c>
      <c r="I38" s="4">
        <f t="shared" si="8"/>
        <v>0</v>
      </c>
      <c r="J38" s="51">
        <v>0</v>
      </c>
      <c r="K38" s="19">
        <v>0</v>
      </c>
      <c r="L38" s="51">
        <v>0</v>
      </c>
      <c r="M38" s="19">
        <v>0</v>
      </c>
    </row>
    <row r="39" spans="1:15" ht="86.4" x14ac:dyDescent="0.3">
      <c r="A39" s="11">
        <v>10256</v>
      </c>
      <c r="B39" s="11" t="s">
        <v>11</v>
      </c>
      <c r="C39" s="11">
        <v>45</v>
      </c>
      <c r="D39" s="11" t="s">
        <v>25</v>
      </c>
      <c r="E39" s="11" t="s">
        <v>51</v>
      </c>
      <c r="F39" s="19">
        <v>0</v>
      </c>
      <c r="G39" s="19">
        <v>0</v>
      </c>
      <c r="H39" s="19">
        <v>0</v>
      </c>
      <c r="I39" s="4">
        <f t="shared" si="8"/>
        <v>0</v>
      </c>
      <c r="J39" s="51">
        <v>0</v>
      </c>
      <c r="K39" s="19">
        <v>0</v>
      </c>
      <c r="L39" s="51">
        <v>0</v>
      </c>
      <c r="M39" s="19">
        <v>0</v>
      </c>
    </row>
    <row r="40" spans="1:15" ht="72" x14ac:dyDescent="0.3">
      <c r="A40" s="11">
        <v>10257</v>
      </c>
      <c r="B40" s="11" t="s">
        <v>12</v>
      </c>
      <c r="C40" s="11">
        <v>45</v>
      </c>
      <c r="D40" s="11"/>
      <c r="E40" s="11" t="s">
        <v>51</v>
      </c>
      <c r="F40" s="19">
        <v>0</v>
      </c>
      <c r="G40" s="19">
        <v>25</v>
      </c>
      <c r="H40" s="19">
        <v>55</v>
      </c>
      <c r="I40" s="4">
        <f t="shared" si="8"/>
        <v>80</v>
      </c>
      <c r="J40" s="51">
        <v>3</v>
      </c>
      <c r="K40" s="19">
        <v>34</v>
      </c>
      <c r="L40" s="51">
        <v>9</v>
      </c>
      <c r="M40" s="19">
        <v>34</v>
      </c>
    </row>
    <row r="41" spans="1:15" ht="216" x14ac:dyDescent="0.3">
      <c r="A41" s="11">
        <v>10261</v>
      </c>
      <c r="B41" s="11" t="s">
        <v>13</v>
      </c>
      <c r="C41" s="11">
        <v>45</v>
      </c>
      <c r="D41" s="11" t="s">
        <v>26</v>
      </c>
      <c r="E41" s="11" t="s">
        <v>51</v>
      </c>
      <c r="F41" s="19">
        <v>0</v>
      </c>
      <c r="G41" s="19">
        <v>0</v>
      </c>
      <c r="H41" s="19">
        <v>0</v>
      </c>
      <c r="I41" s="4">
        <f t="shared" si="8"/>
        <v>0</v>
      </c>
      <c r="J41" s="51">
        <v>0</v>
      </c>
      <c r="K41" s="19">
        <v>0</v>
      </c>
      <c r="L41" s="51">
        <v>0</v>
      </c>
      <c r="M41" s="19">
        <v>0</v>
      </c>
    </row>
    <row r="42" spans="1:15" ht="72" x14ac:dyDescent="0.3">
      <c r="A42" s="11">
        <v>10262</v>
      </c>
      <c r="B42" s="11" t="s">
        <v>14</v>
      </c>
      <c r="C42" s="11">
        <v>180</v>
      </c>
      <c r="D42" s="11"/>
      <c r="E42" s="11" t="s">
        <v>51</v>
      </c>
      <c r="F42" s="19">
        <v>0</v>
      </c>
      <c r="G42" s="19">
        <v>0</v>
      </c>
      <c r="H42" s="19">
        <v>0</v>
      </c>
      <c r="I42" s="4">
        <f t="shared" si="8"/>
        <v>0</v>
      </c>
      <c r="J42" s="51">
        <v>0</v>
      </c>
      <c r="K42" s="19">
        <v>0</v>
      </c>
      <c r="L42" s="51">
        <v>0</v>
      </c>
      <c r="M42" s="19">
        <v>0</v>
      </c>
    </row>
    <row r="43" spans="1:15" ht="72" x14ac:dyDescent="0.3">
      <c r="A43" s="11">
        <v>10263</v>
      </c>
      <c r="B43" s="11" t="s">
        <v>27</v>
      </c>
      <c r="C43" s="11">
        <v>45</v>
      </c>
      <c r="D43" s="11"/>
      <c r="E43" s="11" t="s">
        <v>51</v>
      </c>
      <c r="F43" s="19">
        <v>0</v>
      </c>
      <c r="G43" s="19">
        <v>2</v>
      </c>
      <c r="H43" s="19">
        <v>4</v>
      </c>
      <c r="I43" s="4">
        <f t="shared" si="8"/>
        <v>6</v>
      </c>
      <c r="J43" s="51">
        <v>1</v>
      </c>
      <c r="K43" s="19">
        <v>2</v>
      </c>
      <c r="L43" s="51">
        <v>0</v>
      </c>
      <c r="M43" s="19">
        <v>3</v>
      </c>
    </row>
    <row r="44" spans="1:15" ht="72" x14ac:dyDescent="0.3">
      <c r="A44" s="11">
        <v>10597</v>
      </c>
      <c r="B44" s="11" t="s">
        <v>8</v>
      </c>
      <c r="C44" s="11">
        <v>45</v>
      </c>
      <c r="D44" s="11"/>
      <c r="E44" s="11" t="s">
        <v>44</v>
      </c>
      <c r="F44" s="4">
        <v>0</v>
      </c>
      <c r="G44" s="4">
        <v>0</v>
      </c>
      <c r="H44" s="4">
        <v>0</v>
      </c>
      <c r="I44" s="4">
        <f t="shared" si="8"/>
        <v>0</v>
      </c>
      <c r="J44" s="42">
        <v>0</v>
      </c>
      <c r="K44" s="21">
        <v>0</v>
      </c>
      <c r="L44" s="42">
        <v>0</v>
      </c>
      <c r="M44" s="21">
        <v>0</v>
      </c>
    </row>
    <row r="45" spans="1:15" ht="72" x14ac:dyDescent="0.3">
      <c r="A45" s="11">
        <v>10598</v>
      </c>
      <c r="B45" s="11" t="s">
        <v>9</v>
      </c>
      <c r="C45" s="11">
        <v>45</v>
      </c>
      <c r="D45" s="11"/>
      <c r="E45" s="11" t="s">
        <v>44</v>
      </c>
      <c r="F45" s="4">
        <v>0</v>
      </c>
      <c r="G45" s="4">
        <v>0</v>
      </c>
      <c r="H45" s="4">
        <v>0</v>
      </c>
      <c r="I45" s="4">
        <f t="shared" si="8"/>
        <v>0</v>
      </c>
      <c r="J45" s="42">
        <v>0</v>
      </c>
      <c r="K45" s="21">
        <v>0</v>
      </c>
      <c r="L45" s="42">
        <v>0</v>
      </c>
      <c r="M45" s="21">
        <v>0</v>
      </c>
    </row>
    <row r="46" spans="1:15" ht="172.8" x14ac:dyDescent="0.3">
      <c r="A46" s="11">
        <v>10599</v>
      </c>
      <c r="B46" s="11" t="s">
        <v>10</v>
      </c>
      <c r="C46" s="11">
        <v>45</v>
      </c>
      <c r="D46" s="11" t="s">
        <v>24</v>
      </c>
      <c r="E46" s="11" t="s">
        <v>44</v>
      </c>
      <c r="F46" s="4">
        <v>0</v>
      </c>
      <c r="G46" s="4">
        <v>0</v>
      </c>
      <c r="H46" s="4">
        <v>1</v>
      </c>
      <c r="I46" s="4">
        <f t="shared" si="8"/>
        <v>1</v>
      </c>
      <c r="J46" s="42">
        <v>0</v>
      </c>
      <c r="K46" s="21">
        <v>0</v>
      </c>
      <c r="L46" s="42">
        <v>0</v>
      </c>
      <c r="M46" s="4">
        <v>1</v>
      </c>
    </row>
    <row r="47" spans="1:15" ht="86.4" x14ac:dyDescent="0.3">
      <c r="A47" s="11">
        <v>10600</v>
      </c>
      <c r="B47" s="11" t="s">
        <v>11</v>
      </c>
      <c r="C47" s="11">
        <v>45</v>
      </c>
      <c r="D47" s="11" t="s">
        <v>25</v>
      </c>
      <c r="E47" s="11" t="s">
        <v>44</v>
      </c>
      <c r="F47" s="4">
        <v>0</v>
      </c>
      <c r="G47" s="4">
        <v>0</v>
      </c>
      <c r="H47" s="4">
        <v>0</v>
      </c>
      <c r="I47" s="4">
        <f t="shared" si="8"/>
        <v>0</v>
      </c>
      <c r="J47" s="42">
        <v>0</v>
      </c>
      <c r="K47" s="21">
        <v>0</v>
      </c>
      <c r="L47" s="42">
        <v>0</v>
      </c>
      <c r="M47" s="21">
        <v>0</v>
      </c>
    </row>
    <row r="48" spans="1:15" ht="360" x14ac:dyDescent="0.3">
      <c r="A48" s="11">
        <v>10601</v>
      </c>
      <c r="B48" s="11" t="s">
        <v>12</v>
      </c>
      <c r="C48" s="11">
        <v>45</v>
      </c>
      <c r="D48" s="11"/>
      <c r="E48" s="11" t="s">
        <v>44</v>
      </c>
      <c r="F48" s="26">
        <v>0</v>
      </c>
      <c r="G48" s="24">
        <f>410-(410*25%)</f>
        <v>307.5</v>
      </c>
      <c r="H48" s="26">
        <f>368-(368*25%)</f>
        <v>276</v>
      </c>
      <c r="I48" s="24">
        <f t="shared" si="8"/>
        <v>583.5</v>
      </c>
      <c r="J48" s="47">
        <v>0</v>
      </c>
      <c r="K48" s="24">
        <f>375- (375*25%)</f>
        <v>281.25</v>
      </c>
      <c r="L48" s="47">
        <v>0</v>
      </c>
      <c r="M48" s="24">
        <f>903-(903*25%)</f>
        <v>677.25</v>
      </c>
      <c r="N48" s="35" t="s">
        <v>59</v>
      </c>
      <c r="O48" s="36" t="s">
        <v>60</v>
      </c>
    </row>
    <row r="49" spans="1:14" ht="216" x14ac:dyDescent="0.3">
      <c r="A49" s="11">
        <v>10604</v>
      </c>
      <c r="B49" s="11" t="s">
        <v>13</v>
      </c>
      <c r="C49" s="11">
        <v>45</v>
      </c>
      <c r="D49" s="11" t="s">
        <v>35</v>
      </c>
      <c r="E49" s="11" t="s">
        <v>44</v>
      </c>
      <c r="F49" s="21">
        <v>0</v>
      </c>
      <c r="G49" s="21">
        <v>0</v>
      </c>
      <c r="H49" s="21">
        <v>6</v>
      </c>
      <c r="I49" s="4">
        <v>6</v>
      </c>
      <c r="J49" s="42">
        <v>0</v>
      </c>
      <c r="K49" s="21">
        <v>5</v>
      </c>
      <c r="L49" s="42">
        <v>0</v>
      </c>
      <c r="M49" s="21">
        <v>1</v>
      </c>
    </row>
    <row r="50" spans="1:14" ht="86.4" x14ac:dyDescent="0.3">
      <c r="A50" s="11">
        <v>10605</v>
      </c>
      <c r="B50" s="11" t="s">
        <v>27</v>
      </c>
      <c r="C50" s="11">
        <v>45</v>
      </c>
      <c r="D50" s="11"/>
      <c r="E50" s="11" t="s">
        <v>44</v>
      </c>
      <c r="F50" s="1">
        <v>0</v>
      </c>
      <c r="G50" s="1">
        <v>0</v>
      </c>
      <c r="H50" s="34">
        <v>78</v>
      </c>
      <c r="I50" s="4">
        <f t="shared" ref="I50" si="9">SUM(F50:H50)</f>
        <v>78</v>
      </c>
      <c r="J50" s="43">
        <v>0</v>
      </c>
      <c r="K50" s="1">
        <v>78</v>
      </c>
      <c r="L50" s="43">
        <v>0</v>
      </c>
      <c r="M50" s="1">
        <v>0</v>
      </c>
      <c r="N50" s="37" t="s">
        <v>61</v>
      </c>
    </row>
    <row r="51" spans="1:14" ht="72" x14ac:dyDescent="0.3">
      <c r="A51" s="11">
        <v>10607</v>
      </c>
      <c r="B51" s="11" t="s">
        <v>14</v>
      </c>
      <c r="C51" s="11">
        <v>180</v>
      </c>
      <c r="D51" s="11"/>
      <c r="E51" s="11" t="s">
        <v>44</v>
      </c>
      <c r="F51" s="21">
        <v>0</v>
      </c>
      <c r="G51" s="21">
        <v>0</v>
      </c>
      <c r="H51" s="21">
        <v>0</v>
      </c>
      <c r="I51" s="4">
        <f t="shared" si="8"/>
        <v>0</v>
      </c>
      <c r="J51" s="42">
        <v>0</v>
      </c>
      <c r="K51" s="21">
        <v>0</v>
      </c>
      <c r="L51" s="42">
        <v>0</v>
      </c>
      <c r="M51" s="21">
        <v>0</v>
      </c>
    </row>
    <row r="52" spans="1:14" s="8" customFormat="1" ht="79.2" customHeight="1" x14ac:dyDescent="0.3">
      <c r="A52" s="12">
        <v>10075</v>
      </c>
      <c r="B52" s="12" t="s">
        <v>8</v>
      </c>
      <c r="C52" s="12">
        <v>45</v>
      </c>
      <c r="D52" s="12"/>
      <c r="E52" s="11" t="s">
        <v>45</v>
      </c>
      <c r="F52" s="31">
        <v>0</v>
      </c>
      <c r="G52" s="31">
        <v>0</v>
      </c>
      <c r="H52" s="31">
        <v>0</v>
      </c>
      <c r="I52" s="4">
        <f t="shared" si="2"/>
        <v>0</v>
      </c>
      <c r="J52" s="43">
        <v>0</v>
      </c>
      <c r="K52" s="31">
        <v>0</v>
      </c>
      <c r="L52" s="43">
        <v>0</v>
      </c>
      <c r="M52" s="31">
        <v>0</v>
      </c>
    </row>
    <row r="53" spans="1:14" s="8" customFormat="1" ht="57.6" x14ac:dyDescent="0.3">
      <c r="A53" s="12">
        <v>10076</v>
      </c>
      <c r="B53" s="12" t="s">
        <v>9</v>
      </c>
      <c r="C53" s="12">
        <v>45</v>
      </c>
      <c r="D53" s="12"/>
      <c r="E53" s="11" t="s">
        <v>45</v>
      </c>
      <c r="F53" s="31">
        <v>0</v>
      </c>
      <c r="G53" s="31">
        <v>0</v>
      </c>
      <c r="H53" s="31">
        <v>0</v>
      </c>
      <c r="I53" s="4">
        <f t="shared" ref="I53:I56" si="10">SUM(F53:H53)</f>
        <v>0</v>
      </c>
      <c r="J53" s="43">
        <v>0</v>
      </c>
      <c r="K53" s="31">
        <v>0</v>
      </c>
      <c r="L53" s="43">
        <v>0</v>
      </c>
      <c r="M53" s="31">
        <v>0</v>
      </c>
    </row>
    <row r="54" spans="1:14" s="8" customFormat="1" ht="172.8" x14ac:dyDescent="0.3">
      <c r="A54" s="12">
        <v>10077</v>
      </c>
      <c r="B54" s="12" t="s">
        <v>10</v>
      </c>
      <c r="C54" s="12">
        <v>45</v>
      </c>
      <c r="D54" s="12" t="s">
        <v>24</v>
      </c>
      <c r="E54" s="11" t="s">
        <v>45</v>
      </c>
      <c r="F54" s="31">
        <v>0</v>
      </c>
      <c r="G54" s="31">
        <v>0</v>
      </c>
      <c r="H54" s="31">
        <v>0</v>
      </c>
      <c r="I54" s="4">
        <f t="shared" si="10"/>
        <v>0</v>
      </c>
      <c r="J54" s="43">
        <v>0</v>
      </c>
      <c r="K54" s="31">
        <v>0</v>
      </c>
      <c r="L54" s="43">
        <v>0</v>
      </c>
      <c r="M54" s="31">
        <v>0</v>
      </c>
    </row>
    <row r="55" spans="1:14" s="8" customFormat="1" ht="86.4" x14ac:dyDescent="0.3">
      <c r="A55" s="12">
        <v>10078</v>
      </c>
      <c r="B55" s="12" t="s">
        <v>11</v>
      </c>
      <c r="C55" s="12">
        <v>45</v>
      </c>
      <c r="D55" s="12" t="s">
        <v>25</v>
      </c>
      <c r="E55" s="11" t="s">
        <v>45</v>
      </c>
      <c r="F55" s="31">
        <v>0</v>
      </c>
      <c r="G55" s="31">
        <v>0</v>
      </c>
      <c r="H55" s="31">
        <v>0</v>
      </c>
      <c r="I55" s="4">
        <f t="shared" si="10"/>
        <v>0</v>
      </c>
      <c r="J55" s="43">
        <v>0</v>
      </c>
      <c r="K55" s="31">
        <v>0</v>
      </c>
      <c r="L55" s="43">
        <v>0</v>
      </c>
      <c r="M55" s="31">
        <v>0</v>
      </c>
    </row>
    <row r="56" spans="1:14" s="8" customFormat="1" ht="93" customHeight="1" x14ac:dyDescent="0.3">
      <c r="A56" s="12">
        <v>10079</v>
      </c>
      <c r="B56" s="12" t="s">
        <v>12</v>
      </c>
      <c r="C56" s="12">
        <v>45</v>
      </c>
      <c r="D56" s="12"/>
      <c r="E56" s="11" t="s">
        <v>45</v>
      </c>
      <c r="F56" s="31">
        <v>37</v>
      </c>
      <c r="G56" s="31">
        <v>28</v>
      </c>
      <c r="H56" s="31">
        <v>118</v>
      </c>
      <c r="I56" s="4">
        <f t="shared" si="10"/>
        <v>183</v>
      </c>
      <c r="J56" s="43">
        <v>20</v>
      </c>
      <c r="K56" s="31">
        <v>56</v>
      </c>
      <c r="L56" s="43">
        <v>59</v>
      </c>
      <c r="M56" s="31">
        <v>48</v>
      </c>
      <c r="N56" s="32" t="s">
        <v>58</v>
      </c>
    </row>
    <row r="57" spans="1:14" s="8" customFormat="1" ht="216" x14ac:dyDescent="0.3">
      <c r="A57" s="12">
        <v>10083</v>
      </c>
      <c r="B57" s="12" t="s">
        <v>13</v>
      </c>
      <c r="C57" s="12">
        <v>45</v>
      </c>
      <c r="D57" s="12" t="s">
        <v>26</v>
      </c>
      <c r="E57" s="11" t="s">
        <v>45</v>
      </c>
      <c r="F57" s="31">
        <v>0</v>
      </c>
      <c r="G57" s="31">
        <v>0</v>
      </c>
      <c r="H57" s="31">
        <v>0</v>
      </c>
      <c r="I57" s="4">
        <f t="shared" ref="I57:I70" si="11">SUM(F57:H57)</f>
        <v>0</v>
      </c>
      <c r="J57" s="43">
        <v>0</v>
      </c>
      <c r="K57" s="31">
        <v>0</v>
      </c>
      <c r="L57" s="43">
        <v>0</v>
      </c>
      <c r="M57" s="31">
        <v>0</v>
      </c>
    </row>
    <row r="58" spans="1:14" s="8" customFormat="1" ht="57.6" x14ac:dyDescent="0.3">
      <c r="A58" s="12">
        <v>10084</v>
      </c>
      <c r="B58" s="12" t="s">
        <v>14</v>
      </c>
      <c r="C58" s="12">
        <v>180</v>
      </c>
      <c r="D58" s="12"/>
      <c r="E58" s="11" t="s">
        <v>45</v>
      </c>
      <c r="F58" s="31">
        <v>0</v>
      </c>
      <c r="G58" s="31">
        <v>0</v>
      </c>
      <c r="H58" s="31">
        <v>0</v>
      </c>
      <c r="I58" s="4">
        <f t="shared" si="11"/>
        <v>0</v>
      </c>
      <c r="J58" s="43">
        <v>0</v>
      </c>
      <c r="K58" s="31">
        <v>0</v>
      </c>
      <c r="L58" s="43">
        <v>0</v>
      </c>
      <c r="M58" s="31">
        <v>0</v>
      </c>
    </row>
    <row r="59" spans="1:14" s="8" customFormat="1" ht="57.6" x14ac:dyDescent="0.3">
      <c r="A59" s="12">
        <v>10085</v>
      </c>
      <c r="B59" s="12" t="s">
        <v>27</v>
      </c>
      <c r="C59" s="12">
        <v>45</v>
      </c>
      <c r="D59" s="12"/>
      <c r="E59" s="11" t="s">
        <v>45</v>
      </c>
      <c r="F59" s="31">
        <v>0</v>
      </c>
      <c r="G59" s="31">
        <v>0</v>
      </c>
      <c r="H59" s="31">
        <v>0</v>
      </c>
      <c r="I59" s="4">
        <f t="shared" si="11"/>
        <v>0</v>
      </c>
      <c r="J59" s="43">
        <v>0</v>
      </c>
      <c r="K59" s="31">
        <v>0</v>
      </c>
      <c r="L59" s="43">
        <v>0</v>
      </c>
      <c r="M59" s="31">
        <v>0</v>
      </c>
    </row>
    <row r="60" spans="1:14" ht="83.4" customHeight="1" x14ac:dyDescent="0.3">
      <c r="A60" s="12">
        <v>10181</v>
      </c>
      <c r="B60" s="12" t="s">
        <v>28</v>
      </c>
      <c r="C60" s="12">
        <v>45</v>
      </c>
      <c r="D60" s="12"/>
      <c r="E60" s="11" t="s">
        <v>45</v>
      </c>
      <c r="F60" s="31">
        <v>0</v>
      </c>
      <c r="G60" s="31">
        <v>0</v>
      </c>
      <c r="H60" s="31">
        <v>0</v>
      </c>
      <c r="I60" s="4">
        <f t="shared" si="11"/>
        <v>0</v>
      </c>
      <c r="J60" s="43">
        <v>0</v>
      </c>
      <c r="K60" s="31">
        <v>0</v>
      </c>
      <c r="L60" s="43">
        <v>0</v>
      </c>
      <c r="M60" s="31">
        <v>0</v>
      </c>
    </row>
    <row r="61" spans="1:14" ht="57.6" x14ac:dyDescent="0.3">
      <c r="A61" s="12">
        <v>10182</v>
      </c>
      <c r="B61" s="12" t="s">
        <v>29</v>
      </c>
      <c r="C61" s="12">
        <v>45</v>
      </c>
      <c r="D61" s="12"/>
      <c r="E61" s="11" t="s">
        <v>45</v>
      </c>
      <c r="F61" s="1">
        <v>0</v>
      </c>
      <c r="G61" s="1">
        <v>0</v>
      </c>
      <c r="H61" s="1">
        <v>2</v>
      </c>
      <c r="I61" s="4">
        <f t="shared" si="11"/>
        <v>2</v>
      </c>
      <c r="J61" s="43">
        <v>0</v>
      </c>
      <c r="K61" s="1">
        <v>2</v>
      </c>
      <c r="L61" s="43">
        <v>0</v>
      </c>
      <c r="M61" s="1">
        <v>0</v>
      </c>
    </row>
    <row r="62" spans="1:14" ht="57.6" x14ac:dyDescent="0.3">
      <c r="A62" s="12">
        <v>10183</v>
      </c>
      <c r="B62" s="12" t="s">
        <v>30</v>
      </c>
      <c r="C62" s="12">
        <v>45</v>
      </c>
      <c r="D62" s="12"/>
      <c r="E62" s="11" t="s">
        <v>45</v>
      </c>
      <c r="F62" s="1">
        <v>0</v>
      </c>
      <c r="G62" s="1">
        <v>0</v>
      </c>
      <c r="H62" s="1">
        <v>10</v>
      </c>
      <c r="I62" s="4">
        <f t="shared" si="11"/>
        <v>10</v>
      </c>
      <c r="J62" s="43">
        <v>0</v>
      </c>
      <c r="K62" s="1">
        <v>10</v>
      </c>
      <c r="L62" s="43">
        <v>0</v>
      </c>
      <c r="M62" s="1">
        <v>0</v>
      </c>
    </row>
    <row r="63" spans="1:14" ht="57.6" x14ac:dyDescent="0.3">
      <c r="A63" s="12">
        <v>10184</v>
      </c>
      <c r="B63" s="12" t="s">
        <v>15</v>
      </c>
      <c r="C63" s="12">
        <v>45</v>
      </c>
      <c r="D63" s="12"/>
      <c r="E63" s="11" t="s">
        <v>45</v>
      </c>
      <c r="F63" s="1">
        <v>0</v>
      </c>
      <c r="G63" s="1">
        <v>0</v>
      </c>
      <c r="H63" s="1">
        <v>0</v>
      </c>
      <c r="I63" s="4">
        <f t="shared" si="11"/>
        <v>0</v>
      </c>
      <c r="J63" s="43">
        <v>0</v>
      </c>
      <c r="K63" s="1">
        <v>0</v>
      </c>
      <c r="L63" s="43">
        <v>0</v>
      </c>
      <c r="M63" s="1">
        <v>0</v>
      </c>
    </row>
    <row r="64" spans="1:14" ht="57.6" x14ac:dyDescent="0.3">
      <c r="A64" s="12">
        <v>10185</v>
      </c>
      <c r="B64" s="12" t="s">
        <v>16</v>
      </c>
      <c r="C64" s="12">
        <v>45</v>
      </c>
      <c r="D64" s="12"/>
      <c r="E64" s="11" t="s">
        <v>45</v>
      </c>
      <c r="F64" s="1">
        <v>0</v>
      </c>
      <c r="G64" s="1">
        <v>0</v>
      </c>
      <c r="H64" s="1">
        <v>2</v>
      </c>
      <c r="I64" s="4">
        <f t="shared" si="11"/>
        <v>2</v>
      </c>
      <c r="J64" s="43">
        <v>0</v>
      </c>
      <c r="K64" s="1">
        <v>2</v>
      </c>
      <c r="L64" s="43">
        <v>0</v>
      </c>
      <c r="M64" s="1">
        <v>0</v>
      </c>
    </row>
    <row r="65" spans="1:13" ht="57.6" x14ac:dyDescent="0.3">
      <c r="A65" s="12">
        <v>10186</v>
      </c>
      <c r="B65" s="12" t="s">
        <v>17</v>
      </c>
      <c r="C65" s="12">
        <v>45</v>
      </c>
      <c r="D65" s="12"/>
      <c r="E65" s="11" t="s">
        <v>45</v>
      </c>
      <c r="F65" s="1">
        <v>0</v>
      </c>
      <c r="G65" s="1">
        <v>0</v>
      </c>
      <c r="H65" s="1">
        <v>0</v>
      </c>
      <c r="I65" s="4">
        <f t="shared" si="11"/>
        <v>0</v>
      </c>
      <c r="J65" s="43">
        <v>0</v>
      </c>
      <c r="K65" s="1">
        <v>0</v>
      </c>
      <c r="L65" s="43">
        <v>0</v>
      </c>
      <c r="M65" s="1">
        <v>0</v>
      </c>
    </row>
    <row r="66" spans="1:13" ht="97.2" customHeight="1" x14ac:dyDescent="0.3">
      <c r="A66" s="12">
        <v>10187</v>
      </c>
      <c r="B66" s="12" t="s">
        <v>18</v>
      </c>
      <c r="C66" s="12">
        <v>45</v>
      </c>
      <c r="D66" s="12"/>
      <c r="E66" s="11" t="s">
        <v>45</v>
      </c>
      <c r="F66" s="1">
        <v>0</v>
      </c>
      <c r="G66" s="1">
        <v>0</v>
      </c>
      <c r="H66" s="1">
        <v>54</v>
      </c>
      <c r="I66" s="4">
        <f t="shared" si="11"/>
        <v>54</v>
      </c>
      <c r="J66" s="43">
        <v>0</v>
      </c>
      <c r="K66" s="1">
        <v>54</v>
      </c>
      <c r="L66" s="43">
        <v>0</v>
      </c>
      <c r="M66" s="1">
        <v>0</v>
      </c>
    </row>
    <row r="67" spans="1:13" ht="57.6" x14ac:dyDescent="0.3">
      <c r="A67" s="12">
        <v>10188</v>
      </c>
      <c r="B67" s="12" t="s">
        <v>19</v>
      </c>
      <c r="C67" s="12">
        <v>45</v>
      </c>
      <c r="D67" s="12"/>
      <c r="E67" s="11" t="s">
        <v>45</v>
      </c>
      <c r="F67" s="1">
        <v>0</v>
      </c>
      <c r="G67" s="1">
        <v>0</v>
      </c>
      <c r="H67" s="1">
        <v>6</v>
      </c>
      <c r="I67" s="4">
        <f t="shared" si="11"/>
        <v>6</v>
      </c>
      <c r="J67" s="43">
        <v>0</v>
      </c>
      <c r="K67" s="1">
        <v>6</v>
      </c>
      <c r="L67" s="43">
        <v>0</v>
      </c>
      <c r="M67" s="1">
        <v>0</v>
      </c>
    </row>
    <row r="68" spans="1:13" ht="57.6" x14ac:dyDescent="0.3">
      <c r="A68" s="12">
        <v>10189</v>
      </c>
      <c r="B68" s="12" t="s">
        <v>20</v>
      </c>
      <c r="C68" s="12">
        <v>45</v>
      </c>
      <c r="D68" s="12"/>
      <c r="E68" s="11" t="s">
        <v>45</v>
      </c>
      <c r="F68" s="1">
        <v>0</v>
      </c>
      <c r="G68" s="1">
        <v>0</v>
      </c>
      <c r="H68" s="1">
        <v>0</v>
      </c>
      <c r="I68" s="4">
        <f t="shared" si="11"/>
        <v>0</v>
      </c>
      <c r="J68" s="43">
        <v>0</v>
      </c>
      <c r="K68" s="1">
        <v>0</v>
      </c>
      <c r="L68" s="43">
        <v>0</v>
      </c>
      <c r="M68" s="1">
        <v>0</v>
      </c>
    </row>
    <row r="69" spans="1:13" ht="57.6" x14ac:dyDescent="0.3">
      <c r="A69" s="12">
        <v>10190</v>
      </c>
      <c r="B69" s="12" t="s">
        <v>21</v>
      </c>
      <c r="C69" s="12">
        <v>45</v>
      </c>
      <c r="D69" s="12"/>
      <c r="E69" s="11" t="s">
        <v>45</v>
      </c>
      <c r="F69" s="1">
        <v>0</v>
      </c>
      <c r="G69" s="1">
        <v>0</v>
      </c>
      <c r="H69" s="1">
        <v>10</v>
      </c>
      <c r="I69" s="4">
        <f t="shared" si="11"/>
        <v>10</v>
      </c>
      <c r="J69" s="43">
        <v>0</v>
      </c>
      <c r="K69" s="1">
        <v>10</v>
      </c>
      <c r="L69" s="43">
        <v>0</v>
      </c>
      <c r="M69" s="1">
        <v>0</v>
      </c>
    </row>
    <row r="70" spans="1:13" ht="83.4" customHeight="1" x14ac:dyDescent="0.3">
      <c r="A70" s="12">
        <v>10191</v>
      </c>
      <c r="B70" s="12" t="s">
        <v>22</v>
      </c>
      <c r="C70" s="12">
        <v>45</v>
      </c>
      <c r="D70" s="12"/>
      <c r="E70" s="11" t="s">
        <v>45</v>
      </c>
      <c r="F70" s="1">
        <v>0</v>
      </c>
      <c r="G70" s="1">
        <v>0</v>
      </c>
      <c r="H70" s="1">
        <v>4</v>
      </c>
      <c r="I70" s="15">
        <f t="shared" si="11"/>
        <v>4</v>
      </c>
      <c r="J70" s="43">
        <v>0</v>
      </c>
      <c r="K70" s="1">
        <v>4</v>
      </c>
      <c r="L70" s="43">
        <v>0</v>
      </c>
      <c r="M70" s="1">
        <v>0</v>
      </c>
    </row>
    <row r="71" spans="1:13" s="18" customFormat="1" x14ac:dyDescent="0.3">
      <c r="A71" s="17"/>
      <c r="B71" s="17"/>
      <c r="C71" s="17"/>
      <c r="D71" s="17"/>
      <c r="E71" s="17"/>
      <c r="F71" s="33"/>
      <c r="G71" s="33"/>
      <c r="H71" s="33"/>
      <c r="I71" s="25"/>
      <c r="J71" s="52"/>
      <c r="K71" s="33"/>
      <c r="L71" s="52"/>
      <c r="M71" s="33"/>
    </row>
    <row r="72" spans="1:13" ht="72" x14ac:dyDescent="0.3">
      <c r="A72" s="13">
        <v>10577</v>
      </c>
      <c r="B72" s="13" t="s">
        <v>8</v>
      </c>
      <c r="C72" s="13">
        <v>45</v>
      </c>
      <c r="D72" s="13"/>
      <c r="E72" s="13" t="s">
        <v>52</v>
      </c>
      <c r="F72" s="1">
        <v>0</v>
      </c>
      <c r="G72" s="1">
        <v>1</v>
      </c>
      <c r="H72" s="1">
        <v>2</v>
      </c>
      <c r="I72" s="4">
        <v>3</v>
      </c>
      <c r="J72" s="43">
        <v>0</v>
      </c>
      <c r="K72" s="1">
        <v>3</v>
      </c>
      <c r="L72" s="43">
        <v>0</v>
      </c>
      <c r="M72" s="1">
        <v>0</v>
      </c>
    </row>
    <row r="73" spans="1:13" ht="72" x14ac:dyDescent="0.3">
      <c r="A73" s="13">
        <v>10578</v>
      </c>
      <c r="B73" s="13" t="s">
        <v>9</v>
      </c>
      <c r="C73" s="13">
        <v>45</v>
      </c>
      <c r="D73" s="13"/>
      <c r="E73" s="16" t="s">
        <v>52</v>
      </c>
      <c r="F73" s="1">
        <v>0</v>
      </c>
      <c r="G73" s="1">
        <v>0</v>
      </c>
      <c r="H73" s="38">
        <v>0</v>
      </c>
      <c r="I73" s="4">
        <f t="shared" ref="I73:I79" si="12">SUM(F73:H73)</f>
        <v>0</v>
      </c>
      <c r="J73" s="43">
        <v>0</v>
      </c>
      <c r="K73" s="1">
        <v>0</v>
      </c>
      <c r="L73" s="43">
        <v>0</v>
      </c>
      <c r="M73" s="1">
        <v>0</v>
      </c>
    </row>
    <row r="74" spans="1:13" ht="172.8" x14ac:dyDescent="0.3">
      <c r="A74" s="13">
        <v>10579</v>
      </c>
      <c r="B74" s="13" t="s">
        <v>10</v>
      </c>
      <c r="C74" s="13">
        <v>45</v>
      </c>
      <c r="D74" s="13" t="s">
        <v>32</v>
      </c>
      <c r="E74" s="16" t="s">
        <v>52</v>
      </c>
      <c r="F74" s="1">
        <v>0</v>
      </c>
      <c r="G74" s="1">
        <v>0</v>
      </c>
      <c r="H74" s="38">
        <v>0</v>
      </c>
      <c r="I74" s="4">
        <f t="shared" si="12"/>
        <v>0</v>
      </c>
      <c r="J74" s="43">
        <v>0</v>
      </c>
      <c r="K74" s="1">
        <v>0</v>
      </c>
      <c r="L74" s="43">
        <v>0</v>
      </c>
      <c r="M74" s="1">
        <v>0</v>
      </c>
    </row>
    <row r="75" spans="1:13" ht="86.4" x14ac:dyDescent="0.3">
      <c r="A75" s="13">
        <v>10580</v>
      </c>
      <c r="B75" s="13" t="s">
        <v>11</v>
      </c>
      <c r="C75" s="13">
        <v>45</v>
      </c>
      <c r="D75" s="13" t="s">
        <v>25</v>
      </c>
      <c r="E75" s="16" t="s">
        <v>52</v>
      </c>
      <c r="F75" s="1">
        <v>0</v>
      </c>
      <c r="G75" s="1">
        <v>0</v>
      </c>
      <c r="H75" s="38">
        <v>0</v>
      </c>
      <c r="I75" s="4">
        <f t="shared" si="12"/>
        <v>0</v>
      </c>
      <c r="J75" s="43">
        <v>0</v>
      </c>
      <c r="K75" s="1">
        <v>0</v>
      </c>
      <c r="L75" s="43">
        <v>0</v>
      </c>
      <c r="M75" s="1">
        <v>0</v>
      </c>
    </row>
    <row r="76" spans="1:13" ht="72" x14ac:dyDescent="0.3">
      <c r="A76" s="13">
        <v>10581</v>
      </c>
      <c r="B76" s="13" t="s">
        <v>12</v>
      </c>
      <c r="C76" s="13">
        <v>45</v>
      </c>
      <c r="D76" s="13"/>
      <c r="E76" s="16" t="s">
        <v>52</v>
      </c>
      <c r="F76" s="1">
        <v>34</v>
      </c>
      <c r="G76" s="1">
        <v>41</v>
      </c>
      <c r="H76" s="1">
        <v>83</v>
      </c>
      <c r="I76" s="4">
        <f t="shared" si="12"/>
        <v>158</v>
      </c>
      <c r="J76" s="43">
        <v>34</v>
      </c>
      <c r="K76" s="1">
        <v>71</v>
      </c>
      <c r="L76" s="43">
        <v>23</v>
      </c>
      <c r="M76" s="1">
        <v>30</v>
      </c>
    </row>
    <row r="77" spans="1:13" ht="216" x14ac:dyDescent="0.3">
      <c r="A77" s="13">
        <v>10584</v>
      </c>
      <c r="B77" s="13" t="s">
        <v>13</v>
      </c>
      <c r="C77" s="13">
        <v>45</v>
      </c>
      <c r="D77" s="13" t="s">
        <v>26</v>
      </c>
      <c r="E77" s="16" t="s">
        <v>52</v>
      </c>
      <c r="F77" s="1">
        <v>0</v>
      </c>
      <c r="G77" s="1">
        <v>0</v>
      </c>
      <c r="H77" s="1">
        <v>1</v>
      </c>
      <c r="I77" s="4">
        <f t="shared" si="12"/>
        <v>1</v>
      </c>
      <c r="J77" s="43">
        <v>0</v>
      </c>
      <c r="K77" s="1">
        <v>1</v>
      </c>
      <c r="L77" s="43">
        <v>0</v>
      </c>
      <c r="M77" s="1">
        <v>0</v>
      </c>
    </row>
    <row r="78" spans="1:13" ht="72" x14ac:dyDescent="0.3">
      <c r="A78" s="13">
        <v>10585</v>
      </c>
      <c r="B78" s="13" t="s">
        <v>14</v>
      </c>
      <c r="C78" s="13">
        <v>180</v>
      </c>
      <c r="D78" s="13"/>
      <c r="E78" s="16" t="s">
        <v>52</v>
      </c>
      <c r="F78" s="1">
        <v>0</v>
      </c>
      <c r="G78" s="1">
        <v>0</v>
      </c>
      <c r="H78" s="38">
        <v>0</v>
      </c>
      <c r="I78" s="4">
        <f t="shared" si="12"/>
        <v>0</v>
      </c>
      <c r="J78" s="43">
        <v>0</v>
      </c>
      <c r="K78" s="1">
        <v>0</v>
      </c>
      <c r="L78" s="43">
        <v>0</v>
      </c>
      <c r="M78" s="1">
        <v>0</v>
      </c>
    </row>
    <row r="79" spans="1:13" ht="72" x14ac:dyDescent="0.3">
      <c r="A79" s="13">
        <v>10586</v>
      </c>
      <c r="B79" s="13" t="s">
        <v>27</v>
      </c>
      <c r="C79" s="13">
        <v>45</v>
      </c>
      <c r="D79" s="13"/>
      <c r="E79" s="16" t="s">
        <v>52</v>
      </c>
      <c r="F79" s="1">
        <v>0</v>
      </c>
      <c r="G79" s="1">
        <v>0</v>
      </c>
      <c r="H79" s="1">
        <v>0</v>
      </c>
      <c r="I79" s="4">
        <f t="shared" si="12"/>
        <v>0</v>
      </c>
      <c r="J79" s="43">
        <v>0</v>
      </c>
      <c r="K79" s="1">
        <v>0</v>
      </c>
      <c r="L79" s="43">
        <v>0</v>
      </c>
      <c r="M79" s="1">
        <v>0</v>
      </c>
    </row>
    <row r="80" spans="1:13" ht="72" x14ac:dyDescent="0.3">
      <c r="A80" s="13">
        <v>10587</v>
      </c>
      <c r="B80" s="13" t="s">
        <v>8</v>
      </c>
      <c r="C80" s="13">
        <v>45</v>
      </c>
      <c r="D80" s="13"/>
      <c r="E80" s="13" t="s">
        <v>50</v>
      </c>
      <c r="F80" s="39">
        <v>0</v>
      </c>
      <c r="G80" s="39">
        <v>0</v>
      </c>
      <c r="H80" s="39">
        <v>1</v>
      </c>
      <c r="I80" s="40">
        <f t="shared" ref="I80:I87" si="13">SUM(F80:H80)</f>
        <v>1</v>
      </c>
      <c r="J80" s="53">
        <v>0</v>
      </c>
      <c r="K80" s="39">
        <v>1</v>
      </c>
      <c r="L80" s="53">
        <v>0</v>
      </c>
      <c r="M80" s="39">
        <v>0</v>
      </c>
    </row>
    <row r="81" spans="1:15" ht="72" x14ac:dyDescent="0.3">
      <c r="A81" s="13">
        <v>10588</v>
      </c>
      <c r="B81" s="13" t="s">
        <v>9</v>
      </c>
      <c r="C81" s="13">
        <v>45</v>
      </c>
      <c r="D81" s="13"/>
      <c r="E81" s="13" t="s">
        <v>50</v>
      </c>
      <c r="F81" s="39">
        <v>0</v>
      </c>
      <c r="G81" s="39">
        <v>0</v>
      </c>
      <c r="H81" s="39">
        <v>0</v>
      </c>
      <c r="I81" s="40">
        <f t="shared" si="13"/>
        <v>0</v>
      </c>
      <c r="J81" s="53">
        <v>0</v>
      </c>
      <c r="K81" s="39">
        <v>0</v>
      </c>
      <c r="L81" s="53">
        <v>0</v>
      </c>
      <c r="M81" s="39">
        <v>0</v>
      </c>
      <c r="O81" s="41" t="s">
        <v>63</v>
      </c>
    </row>
    <row r="82" spans="1:15" ht="172.8" x14ac:dyDescent="0.3">
      <c r="A82" s="13">
        <v>10589</v>
      </c>
      <c r="B82" s="13" t="s">
        <v>10</v>
      </c>
      <c r="C82" s="13">
        <v>45</v>
      </c>
      <c r="D82" s="13" t="s">
        <v>32</v>
      </c>
      <c r="E82" s="13" t="s">
        <v>50</v>
      </c>
      <c r="F82" s="39">
        <v>0</v>
      </c>
      <c r="G82" s="39">
        <v>0</v>
      </c>
      <c r="H82" s="39">
        <v>2</v>
      </c>
      <c r="I82" s="40">
        <f t="shared" si="13"/>
        <v>2</v>
      </c>
      <c r="J82" s="53">
        <v>0</v>
      </c>
      <c r="K82" s="39">
        <v>2</v>
      </c>
      <c r="L82" s="53">
        <v>0</v>
      </c>
      <c r="M82" s="39">
        <v>0</v>
      </c>
    </row>
    <row r="83" spans="1:15" ht="129.6" x14ac:dyDescent="0.3">
      <c r="A83" s="13">
        <v>10590</v>
      </c>
      <c r="B83" s="13" t="s">
        <v>11</v>
      </c>
      <c r="C83" s="13">
        <v>45</v>
      </c>
      <c r="D83" s="13" t="s">
        <v>25</v>
      </c>
      <c r="E83" s="13" t="s">
        <v>50</v>
      </c>
      <c r="F83" s="39">
        <v>0</v>
      </c>
      <c r="G83" s="39">
        <v>0</v>
      </c>
      <c r="H83" s="39">
        <v>0</v>
      </c>
      <c r="I83" s="40">
        <f t="shared" si="13"/>
        <v>0</v>
      </c>
      <c r="J83" s="53">
        <v>0</v>
      </c>
      <c r="K83" s="39">
        <v>0</v>
      </c>
      <c r="L83" s="53">
        <v>0</v>
      </c>
      <c r="M83" s="39">
        <v>0</v>
      </c>
      <c r="O83" s="41" t="s">
        <v>62</v>
      </c>
    </row>
    <row r="84" spans="1:15" ht="72" x14ac:dyDescent="0.3">
      <c r="A84" s="13">
        <v>10591</v>
      </c>
      <c r="B84" s="13" t="s">
        <v>12</v>
      </c>
      <c r="C84" s="13">
        <v>45</v>
      </c>
      <c r="D84" s="13"/>
      <c r="E84" s="13" t="s">
        <v>50</v>
      </c>
      <c r="F84" s="39">
        <v>3</v>
      </c>
      <c r="G84" s="39">
        <v>3</v>
      </c>
      <c r="H84" s="39">
        <v>68</v>
      </c>
      <c r="I84" s="40">
        <f t="shared" si="13"/>
        <v>74</v>
      </c>
      <c r="J84" s="53">
        <v>9</v>
      </c>
      <c r="K84" s="39">
        <v>62</v>
      </c>
      <c r="L84" s="53">
        <v>1</v>
      </c>
      <c r="M84" s="39">
        <v>2</v>
      </c>
    </row>
    <row r="85" spans="1:15" ht="216" x14ac:dyDescent="0.3">
      <c r="A85" s="13">
        <v>10594</v>
      </c>
      <c r="B85" s="13" t="s">
        <v>13</v>
      </c>
      <c r="C85" s="13">
        <v>45</v>
      </c>
      <c r="D85" s="13" t="s">
        <v>26</v>
      </c>
      <c r="E85" s="13" t="s">
        <v>50</v>
      </c>
      <c r="F85" s="39">
        <v>0</v>
      </c>
      <c r="G85" s="39">
        <v>0</v>
      </c>
      <c r="H85" s="39">
        <v>0</v>
      </c>
      <c r="I85" s="40">
        <f t="shared" si="13"/>
        <v>0</v>
      </c>
      <c r="J85" s="53">
        <v>0</v>
      </c>
      <c r="K85" s="39">
        <v>0</v>
      </c>
      <c r="L85" s="53">
        <v>0</v>
      </c>
      <c r="M85" s="39">
        <v>0</v>
      </c>
    </row>
    <row r="86" spans="1:15" ht="72" x14ac:dyDescent="0.3">
      <c r="A86" s="13">
        <v>10595</v>
      </c>
      <c r="B86" s="13" t="s">
        <v>14</v>
      </c>
      <c r="C86" s="13">
        <v>180</v>
      </c>
      <c r="D86" s="13"/>
      <c r="E86" s="13" t="s">
        <v>50</v>
      </c>
      <c r="F86" s="39">
        <v>0</v>
      </c>
      <c r="G86" s="39">
        <v>0</v>
      </c>
      <c r="H86" s="39">
        <v>0</v>
      </c>
      <c r="I86" s="40">
        <f t="shared" si="13"/>
        <v>0</v>
      </c>
      <c r="J86" s="53">
        <v>0</v>
      </c>
      <c r="K86" s="39">
        <v>0</v>
      </c>
      <c r="L86" s="53">
        <v>0</v>
      </c>
      <c r="M86" s="39">
        <v>0</v>
      </c>
    </row>
    <row r="87" spans="1:15" ht="72" x14ac:dyDescent="0.3">
      <c r="A87" s="13">
        <v>10596</v>
      </c>
      <c r="B87" s="13" t="s">
        <v>27</v>
      </c>
      <c r="C87" s="13">
        <v>45</v>
      </c>
      <c r="D87" s="13"/>
      <c r="E87" s="13" t="s">
        <v>50</v>
      </c>
      <c r="F87" s="39">
        <v>0</v>
      </c>
      <c r="G87" s="39">
        <v>0</v>
      </c>
      <c r="H87" s="39">
        <v>10</v>
      </c>
      <c r="I87" s="40">
        <f t="shared" si="13"/>
        <v>10</v>
      </c>
      <c r="J87" s="53">
        <v>1</v>
      </c>
      <c r="K87" s="39">
        <v>9</v>
      </c>
      <c r="L87" s="53">
        <v>0</v>
      </c>
      <c r="M87" s="39">
        <v>0</v>
      </c>
    </row>
    <row r="88" spans="1:15" x14ac:dyDescent="0.3">
      <c r="A88" s="9"/>
      <c r="B88" s="9"/>
      <c r="C88" s="9"/>
      <c r="D88" s="9"/>
      <c r="E88" s="9"/>
      <c r="I88" s="4"/>
      <c r="J88" s="50"/>
      <c r="L88" s="50"/>
    </row>
    <row r="89" spans="1:15" ht="57.6" x14ac:dyDescent="0.3">
      <c r="A89" s="20">
        <v>10074</v>
      </c>
      <c r="B89" s="20" t="s">
        <v>36</v>
      </c>
      <c r="C89" s="20">
        <v>60</v>
      </c>
      <c r="D89" s="20"/>
      <c r="E89" s="20" t="s">
        <v>37</v>
      </c>
      <c r="F89" s="1">
        <v>0</v>
      </c>
      <c r="G89" s="1">
        <v>0</v>
      </c>
      <c r="H89" s="1">
        <v>1</v>
      </c>
      <c r="I89" s="4">
        <f t="shared" ref="I89" si="14">SUM(F89:H89)</f>
        <v>1</v>
      </c>
      <c r="J89" s="43">
        <v>0</v>
      </c>
      <c r="K89" s="1">
        <v>1</v>
      </c>
      <c r="L89" s="43">
        <v>0</v>
      </c>
      <c r="M89" s="1">
        <v>0</v>
      </c>
      <c r="N89" s="1"/>
    </row>
  </sheetData>
  <pageMargins left="0.7" right="0.7" top="0.75" bottom="0.75" header="0.3" footer="0.3"/>
  <pageSetup paperSize="9" scale="4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bpm_Sintesi xmlns="fd197bcb-0656-45ec-8400-b1d18923559c" xsi:nil="true"/>
    <_bpm_ErroreId xmlns="fd197bcb-0656-45ec-8400-b1d18923559c" xsi:nil="true"/>
    <_bpm_OperazioneId xmlns="fd197bcb-0656-45ec-8400-b1d18923559c" xsi:nil="true"/>
    <_bpm_StatoId xmlns="fd197bcb-0656-45ec-8400-b1d18923559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70D27432E9D244EBC5D0899F896CBD0" ma:contentTypeVersion="11" ma:contentTypeDescription="Creare un nuovo documento." ma:contentTypeScope="" ma:versionID="0eb834860d07311a2a33161516a7f11e">
  <xsd:schema xmlns:xsd="http://www.w3.org/2001/XMLSchema" xmlns:xs="http://www.w3.org/2001/XMLSchema" xmlns:p="http://schemas.microsoft.com/office/2006/metadata/properties" xmlns:ns2="fd197bcb-0656-45ec-8400-b1d18923559c" targetNamespace="http://schemas.microsoft.com/office/2006/metadata/properties" ma:root="true" ma:fieldsID="11e8650564ea6095842e27cdee38019f" ns2:_="">
    <xsd:import namespace="fd197bcb-0656-45ec-8400-b1d18923559c"/>
    <xsd:element name="properties">
      <xsd:complexType>
        <xsd:sequence>
          <xsd:element name="documentManagement">
            <xsd:complexType>
              <xsd:all>
                <xsd:element ref="ns2:_bpm_StatoId" minOccurs="0"/>
                <xsd:element ref="ns2:_bpm_OperazioneId" minOccurs="0"/>
                <xsd:element ref="ns2:_bpm_ErroreId" minOccurs="0"/>
                <xsd:element ref="ns2:_bpm_Sintesi"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97bcb-0656-45ec-8400-b1d18923559c" elementFormDefault="qualified">
    <xsd:import namespace="http://schemas.microsoft.com/office/2006/documentManagement/types"/>
    <xsd:import namespace="http://schemas.microsoft.com/office/infopath/2007/PartnerControls"/>
    <xsd:element name="_bpm_StatoId" ma:index="4" nillable="true" ma:displayName="_bpm_StatoId" ma:hidden="true" ma:internalName="_bpm_StatoId" ma:readOnly="false">
      <xsd:simpleType>
        <xsd:restriction base="dms:Text"/>
      </xsd:simpleType>
    </xsd:element>
    <xsd:element name="_bpm_OperazioneId" ma:index="5" nillable="true" ma:displayName="_bpm_OperazioneId" ma:hidden="true" ma:internalName="_bpm_OperazioneId" ma:readOnly="false">
      <xsd:simpleType>
        <xsd:restriction base="dms:Text"/>
      </xsd:simpleType>
    </xsd:element>
    <xsd:element name="_bpm_ErroreId" ma:index="6" nillable="true" ma:displayName="_bpm_ErroreId" ma:hidden="true" ma:internalName="_bpm_ErroreId" ma:readOnly="false">
      <xsd:simpleType>
        <xsd:restriction base="dms:Text"/>
      </xsd:simpleType>
    </xsd:element>
    <xsd:element name="_bpm_Sintesi" ma:index="7" nillable="true" ma:displayName="Firma" ma:hidden="true" ma:internalName="_bpm_Sintesi" ma:readOnly="false">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i contenuto"/>
        <xsd:element ref="dc:title" minOccurs="0" maxOccurs="1" ma:index="3"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98BFF7-5912-47B5-AB44-141397E521F4}">
  <ds:schemaRefs>
    <ds:schemaRef ds:uri="http://schemas.microsoft.com/office/2006/metadata/properties"/>
    <ds:schemaRef ds:uri="http://schemas.microsoft.com/office/infopath/2007/PartnerControls"/>
    <ds:schemaRef ds:uri="fd197bcb-0656-45ec-8400-b1d18923559c"/>
  </ds:schemaRefs>
</ds:datastoreItem>
</file>

<file path=customXml/itemProps2.xml><?xml version="1.0" encoding="utf-8"?>
<ds:datastoreItem xmlns:ds="http://schemas.openxmlformats.org/officeDocument/2006/customXml" ds:itemID="{2B5093E9-F404-4B5F-955B-A2B2EC88143D}">
  <ds:schemaRefs>
    <ds:schemaRef ds:uri="http://schemas.microsoft.com/sharepoint/v3/contenttype/forms"/>
  </ds:schemaRefs>
</ds:datastoreItem>
</file>

<file path=customXml/itemProps3.xml><?xml version="1.0" encoding="utf-8"?>
<ds:datastoreItem xmlns:ds="http://schemas.openxmlformats.org/officeDocument/2006/customXml" ds:itemID="{773AD175-9DCE-4C35-9E92-8D3D817131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97bcb-0656-45ec-8400-b1d189235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Agenzia STPC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Pagnotta Silvia</dc:creator>
  <cp:keywords/>
  <dc:description/>
  <cp:lastModifiedBy>Ramenghi Luigi</cp:lastModifiedBy>
  <cp:revision/>
  <cp:lastPrinted>2023-11-24T11:42:41Z</cp:lastPrinted>
  <dcterms:created xsi:type="dcterms:W3CDTF">2021-06-10T09:52:14Z</dcterms:created>
  <dcterms:modified xsi:type="dcterms:W3CDTF">2024-01-24T11:00:04Z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0x010100D70D27432E9D244EBC5D0899F896CBD0</vt:lpwstr>
  </property>
</Properties>
</file>