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585" windowWidth="15195" windowHeight="8700" activeTab="1"/>
  </bookViews>
  <sheets>
    <sheet name="sol temp municipi dic 2013" sheetId="1" r:id="rId1"/>
    <sheet name="sintesi municipi gennaio 2014" sheetId="2" r:id="rId2"/>
    <sheet name="Foglio1" sheetId="3" r:id="rId3"/>
  </sheets>
  <definedNames>
    <definedName name="_xlnm.Print_Area" localSheetId="1">'sintesi municipi gennaio 2014'!$A$1:$J$49</definedName>
    <definedName name="_xlnm.Print_Area" localSheetId="0">'sol temp municipi dic 2013'!$A$1:$M$55</definedName>
  </definedNames>
  <calcPr fullCalcOnLoad="1"/>
</workbook>
</file>

<file path=xl/sharedStrings.xml><?xml version="1.0" encoding="utf-8"?>
<sst xmlns="http://schemas.openxmlformats.org/spreadsheetml/2006/main" count="284" uniqueCount="158">
  <si>
    <t>Programma Operativo Municipi 
Contributi agli enti attuatori per soluzioni alternative, temporanee e/o definitive, alla riparazione, ripristino e/ o ricostruzione dei municipi (compreso affitto)</t>
  </si>
  <si>
    <t xml:space="preserve">N. ordine </t>
  </si>
  <si>
    <t>Comune</t>
  </si>
  <si>
    <t>affitti 
euro</t>
  </si>
  <si>
    <t>Contributo assegnato 
euro</t>
  </si>
  <si>
    <t>Note</t>
  </si>
  <si>
    <t>n. 139 del 9.11.2012</t>
  </si>
  <si>
    <t>Bomporto</t>
  </si>
  <si>
    <t>MO</t>
  </si>
  <si>
    <t>Istruttoria n. prot. CR 2012 0003720 del 25.09.2012</t>
  </si>
  <si>
    <t>Galliera</t>
  </si>
  <si>
    <t>BO</t>
  </si>
  <si>
    <t>Istruttoria n. prot. CR 2012 0003721 del 25.09.2012</t>
  </si>
  <si>
    <t>Sant'Agostino</t>
  </si>
  <si>
    <t>FE</t>
  </si>
  <si>
    <t>Istruttoria n. prot. CR 2012  0004556 del 11.10.2012</t>
  </si>
  <si>
    <t>Poggio Renatico</t>
  </si>
  <si>
    <t>Istruttoria n. prot. CR 2012  00046101 del 7.11.2012</t>
  </si>
  <si>
    <t>n. 232  del  14.12.2012</t>
  </si>
  <si>
    <t>Crevalcore</t>
  </si>
  <si>
    <t xml:space="preserve">Istruttoria n. prot. CR 2012 0008548 del 11.12.2012  </t>
  </si>
  <si>
    <t>Baricella</t>
  </si>
  <si>
    <t>Istruttoria n. prot. CR 2012 0007298 del 26.11.2012</t>
  </si>
  <si>
    <t>2 bis</t>
  </si>
  <si>
    <t>Istruttoria n. prot. CR 2012 0008549 del 11.12.2012</t>
  </si>
  <si>
    <t>Cento</t>
  </si>
  <si>
    <t>Nonantola</t>
  </si>
  <si>
    <t>Mo</t>
  </si>
  <si>
    <t>IMPORTO DISPONIBILE</t>
  </si>
  <si>
    <t>Ord. n. 26 del 22 agosto 2012</t>
  </si>
  <si>
    <t>Ord. n. 18 del 19 febbraio 2013</t>
  </si>
  <si>
    <t>Istruttoria n. prot. CR 2012 0002148 del 31.01.2013</t>
  </si>
  <si>
    <t>allestimenti, traslochi, arredi…
 euro</t>
  </si>
  <si>
    <t>Istruttoria n. prot. CR 2012 0002534 del 04.02.2013</t>
  </si>
  <si>
    <t>Decreto Liq</t>
  </si>
  <si>
    <t xml:space="preserve">Proposte </t>
  </si>
  <si>
    <t>Concordia</t>
  </si>
  <si>
    <t>Castello D'Argile</t>
  </si>
  <si>
    <t>Istruttoria n. prot. CR 2013 0010682 del 29.05.2013</t>
  </si>
  <si>
    <t>Istruttoria n. prot. CR 2013 0010622 del 28.05.2013</t>
  </si>
  <si>
    <t>Mirandola</t>
  </si>
  <si>
    <t>Finale Emilia</t>
  </si>
  <si>
    <t>Mirabello</t>
  </si>
  <si>
    <t>Reggiolo</t>
  </si>
  <si>
    <t>S. Felice</t>
  </si>
  <si>
    <t>Prov.</t>
  </si>
  <si>
    <t>n. 466 del 6 giugno 2013</t>
  </si>
  <si>
    <t>Ord. N. 67 del 7 giugno 2013</t>
  </si>
  <si>
    <t>S. Felice sul Panaro</t>
  </si>
  <si>
    <t>n. 776 del 13 agosto 2013</t>
  </si>
  <si>
    <t>S. Agostino</t>
  </si>
  <si>
    <t xml:space="preserve">affitto magazzino </t>
  </si>
  <si>
    <t xml:space="preserve">decreto n. 374/2013, rett decreto n. 389 del 17.05.2013 1° quota € 264.540,24 </t>
  </si>
  <si>
    <t>decreto n. 398 del 23 maggio 2013 1° quota € 63.018, 08</t>
  </si>
  <si>
    <t>Ord. n. 105 del 12 settembre 2013</t>
  </si>
  <si>
    <t>Novi</t>
  </si>
  <si>
    <t xml:space="preserve">€ 182.294,97 - dec. 952 /13 - liq. decreto 961/13 (annullato con dec. 1039 del 15 ott 2013) </t>
  </si>
  <si>
    <t>Unione Comuni Mod. Area Nord</t>
  </si>
  <si>
    <t>ripristino servizio CED</t>
  </si>
  <si>
    <t xml:space="preserve">arredi a gara </t>
  </si>
  <si>
    <t>n. 1058 del 17 ottobre 2013</t>
  </si>
  <si>
    <t>Istruttoria parz. N. CR 2013.0023867 del 16 ottobre 2013</t>
  </si>
  <si>
    <t>saldo</t>
  </si>
  <si>
    <t>decreto n. 1047 del 16 ottobre 2013 (intero contributo)</t>
  </si>
  <si>
    <t>adeguamento bocciodromo + (110.000? condizionamento e lavori inerenti)</t>
  </si>
  <si>
    <t>proroga locazione  già richiesta</t>
  </si>
  <si>
    <t>PRIORITA'</t>
  </si>
  <si>
    <t>proroga affitto municipio (16500) da gen 2014</t>
  </si>
  <si>
    <t>impianto elettrico e locazione municipio</t>
  </si>
  <si>
    <t>economie all…2823,14 rispetto alla 2° voce_ mancano 2 annualità affitto</t>
  </si>
  <si>
    <t>Castello D'argile</t>
  </si>
  <si>
    <t>Istruttoria n. prot. CR.2013. 0024250 del 17 ottobre 2013</t>
  </si>
  <si>
    <t xml:space="preserve">decr. 1210/2013 - I° quota liq. € 239.704,67 </t>
  </si>
  <si>
    <t>Medolla</t>
  </si>
  <si>
    <t>28000 affitto + 10000 scaffalatura +2000 traslochi</t>
  </si>
  <si>
    <t>Soliera</t>
  </si>
  <si>
    <t>Saldo</t>
  </si>
  <si>
    <t>Importo liquidato</t>
  </si>
  <si>
    <t xml:space="preserve">decreto n. 553 del 5/7/2013 1° quota € 10.997,30, decr. 930/2013 -2° quota € 3000 (affitto); decr. 1227/2013   3° quota aff.€ 3000 </t>
  </si>
  <si>
    <t>economie circa  € 2000</t>
  </si>
  <si>
    <t>rettif. dec. 952/2013 con dec. 1039 del 15 ott 2013</t>
  </si>
  <si>
    <t xml:space="preserve">importo disponibile per differenza </t>
  </si>
  <si>
    <t>Totale liquidato</t>
  </si>
  <si>
    <t xml:space="preserve">Galliera </t>
  </si>
  <si>
    <t>residuo da priorità</t>
  </si>
  <si>
    <t xml:space="preserve"> n. 1097 del 22 ott 2013</t>
  </si>
  <si>
    <t>dec. 1347 del 15 nov 2013</t>
  </si>
  <si>
    <t>dec 1347/2013 liquida intera somma</t>
  </si>
  <si>
    <t>dec. 1364 del 18 nov 2013</t>
  </si>
  <si>
    <t>Decreti ASSEGNAZIONE</t>
  </si>
  <si>
    <t xml:space="preserve"> n. 1210 del 4 novembre 2013</t>
  </si>
  <si>
    <t xml:space="preserve"> n. 1254 del 7 novembre 2013</t>
  </si>
  <si>
    <t>Totale parziale</t>
  </si>
  <si>
    <t>43148,6 +446.577,04 arr*all</t>
  </si>
  <si>
    <t>dcr. 1417 del 21 novembre 2013</t>
  </si>
  <si>
    <t>decreto n. 1443 del 22/11/13 1° quota € 120.976,00</t>
  </si>
  <si>
    <t>decreto n. 1443 del 22/11/13 intero contributo integrativo</t>
  </si>
  <si>
    <t>finale affitti</t>
  </si>
  <si>
    <t>occorre rimodulare</t>
  </si>
  <si>
    <t>economie 1470,17 ???? Verif.</t>
  </si>
  <si>
    <t>totale residuo da assegnazioni fatte</t>
  </si>
  <si>
    <t>n. 166 del 13.03.2013, revoca assegnazione Cento con decreto</t>
  </si>
  <si>
    <t>da fare rettifica e integraz</t>
  </si>
  <si>
    <t>decreto 1429/2013 saldato</t>
  </si>
  <si>
    <t>???????????????????????</t>
  </si>
  <si>
    <t>VERIFICARE SE  ECONOMIE 8.466,36, revoca  rettifica decreto</t>
  </si>
  <si>
    <t>dec. 1600 del 4 dicembre 2013</t>
  </si>
  <si>
    <t>revoca 240.000 ass di Cento per locazione municipio, liquidazione Nonantola € 239.151,70</t>
  </si>
  <si>
    <t>revocata assegnazione a Cento con decreto n. 1600/2013</t>
  </si>
  <si>
    <t>decr. 1484 del 26 nov 2013 liquidato € 201.177,19</t>
  </si>
  <si>
    <t>decreto 1008 del 10 ott 2013 1° quota liq 10652,84, per all, tras…decr. 1484 del 26 nov 2013 liquidato 30.906,00</t>
  </si>
  <si>
    <t>decr. 1484 del 26 nov 2013 liquidato 143.562,45</t>
  </si>
  <si>
    <t>traslochi</t>
  </si>
  <si>
    <t>Finale affitti</t>
  </si>
  <si>
    <t>liq.220.376,54 quale 1° acconto pari al 45% 2° acconto di 220.376,54= tot 440.753,08</t>
  </si>
  <si>
    <t>con decreto n.          è stata rideterminata l'assegnazione pari Euro748.764,91 , al posto di Euro 963.727,56 del dec. 1097/2013</t>
  </si>
  <si>
    <t>decreto n. 184/2013 1° quota € 53.686,76, 2° quota di € 33.715,44 - dec. N. 986/2013, 3° quota di Euro 20.474,12 con dec. 1731 del 12 dic 2013</t>
  </si>
  <si>
    <t>285.337,64 -  1° quota liquidata con decreto 1742 del 12 dic 2013</t>
  </si>
  <si>
    <t xml:space="preserve">Medolla </t>
  </si>
  <si>
    <t>Totale assegnato da 1 a 24</t>
  </si>
  <si>
    <t xml:space="preserve">decreto 1475 liquidato 11.608,28  allestim </t>
  </si>
  <si>
    <t>arredi nuovo Municipio</t>
  </si>
  <si>
    <t xml:space="preserve">Programma Operativo Municipi 
Contributi agli enti attuatori per soluzioni alternative, temporanee e/o definitive, alla riparazione, ripristino e/ o ricostruzione dei municipi </t>
  </si>
  <si>
    <t>n. 166 del 13.03.2013, revoca assegnazione Cento con decreto 1600/13</t>
  </si>
  <si>
    <t>n. 1347 del 15 nov 2013</t>
  </si>
  <si>
    <t>n. 1364 del 18 nov 2013</t>
  </si>
  <si>
    <t>n. 1417 del 21 novembre 2013</t>
  </si>
  <si>
    <t>n. 1600 del 4 dicembre 2013</t>
  </si>
  <si>
    <t>n. 1747 del 13 dicembre 2013</t>
  </si>
  <si>
    <t>n. 1786 del 17 dic.2013</t>
  </si>
  <si>
    <t>con decreto n. 1747 del 13 dic. 2013 è stata rideterminata l'assegnazione pari Euro748.764,91 , al posto di Euro 963.727,56 del dec. 1097/2013</t>
  </si>
  <si>
    <t xml:space="preserve"> n. 1097 del 22 ott 2013; n. 1747 del 13 dicembre 2013</t>
  </si>
  <si>
    <t>Decreti Liquidazione</t>
  </si>
  <si>
    <t>n. 166 del 13 marzo 2013</t>
  </si>
  <si>
    <t>IMPORTO DISPONIBILE PER SOLUZIONI ALTERNATIVE</t>
  </si>
  <si>
    <t>n. 184/2013; n. 986/2013; n. 1731/2013</t>
  </si>
  <si>
    <t xml:space="preserve">n. 1484/2013 </t>
  </si>
  <si>
    <t xml:space="preserve">n. 374/2013, rett. con decreto n. 389/2013; n. 1366/2013 </t>
  </si>
  <si>
    <t xml:space="preserve">n. 553/2013; n. 930/2013; n. 1227/2013 </t>
  </si>
  <si>
    <t>n. 1443/2013</t>
  </si>
  <si>
    <t>n. 1008/2013; n. 1484/2013</t>
  </si>
  <si>
    <t xml:space="preserve">n. 1047/2013 </t>
  </si>
  <si>
    <t xml:space="preserve">n.952/2013 rett. con decreto n. 1039/2013 </t>
  </si>
  <si>
    <t>n. 1742/2013</t>
  </si>
  <si>
    <t>n. 1747/2013</t>
  </si>
  <si>
    <t xml:space="preserve">n. 1210/2013 </t>
  </si>
  <si>
    <t>n. 1731/2013</t>
  </si>
  <si>
    <t>n. 1484/2013</t>
  </si>
  <si>
    <t xml:space="preserve">n. 1347/2013 </t>
  </si>
  <si>
    <t xml:space="preserve">n. 1475/2013, rettificato con dec. n. 1799/2013; n. 74/2014 </t>
  </si>
  <si>
    <t xml:space="preserve">n. 1443/13 </t>
  </si>
  <si>
    <t>n. 1417/2013; n. 1740/2013</t>
  </si>
  <si>
    <t>n. 1600/2013</t>
  </si>
  <si>
    <t xml:space="preserve">n.1747/2013 </t>
  </si>
  <si>
    <t xml:space="preserve">Finale </t>
  </si>
  <si>
    <t>n. 398/2013; n. 1475/2013 rett. con dec. n. 1799/2013</t>
  </si>
  <si>
    <t>n. 1429/2013 rett. con dec. n. 84/2014</t>
  </si>
  <si>
    <t>n. 1429/2013 rett. con dec. n. 94/2014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</si>
</sst>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b/>
      <sz val="10"/>
      <name val="Arial"/>
      <family val="2"/>
    </font>
    <font>
      <b/>
      <sz val="18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rgb="FF00B05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8FFFEA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2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12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19" fillId="0" borderId="10" xfId="0" applyFont="1" applyBorder="1" applyAlignment="1">
      <alignment/>
    </xf>
    <xf numFmtId="0" fontId="20" fillId="0" borderId="0" xfId="0" applyFont="1" applyBorder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4" fontId="19" fillId="0" borderId="0" xfId="0" applyNumberFormat="1" applyFont="1" applyAlignment="1">
      <alignment/>
    </xf>
    <xf numFmtId="0" fontId="30" fillId="0" borderId="0" xfId="0" applyFont="1" applyBorder="1" applyAlignment="1">
      <alignment horizontal="center"/>
    </xf>
    <xf numFmtId="4" fontId="22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 wrapText="1"/>
    </xf>
    <xf numFmtId="8" fontId="22" fillId="0" borderId="10" xfId="0" applyNumberFormat="1" applyFont="1" applyBorder="1" applyAlignment="1">
      <alignment/>
    </xf>
    <xf numFmtId="0" fontId="22" fillId="0" borderId="11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4" fontId="22" fillId="0" borderId="11" xfId="0" applyNumberFormat="1" applyFont="1" applyBorder="1" applyAlignment="1">
      <alignment horizontal="center"/>
    </xf>
    <xf numFmtId="4" fontId="22" fillId="0" borderId="13" xfId="0" applyNumberFormat="1" applyFont="1" applyBorder="1" applyAlignment="1">
      <alignment horizontal="center"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4" fontId="22" fillId="0" borderId="10" xfId="0" applyNumberFormat="1" applyFont="1" applyBorder="1" applyAlignment="1">
      <alignment horizontal="center"/>
    </xf>
    <xf numFmtId="4" fontId="24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24" borderId="12" xfId="0" applyFont="1" applyFill="1" applyBorder="1" applyAlignment="1">
      <alignment wrapText="1"/>
    </xf>
    <xf numFmtId="4" fontId="23" fillId="0" borderId="10" xfId="0" applyNumberFormat="1" applyFont="1" applyBorder="1" applyAlignment="1">
      <alignment/>
    </xf>
    <xf numFmtId="4" fontId="23" fillId="23" borderId="10" xfId="0" applyNumberFormat="1" applyFont="1" applyFill="1" applyBorder="1" applyAlignment="1">
      <alignment horizontal="center"/>
    </xf>
    <xf numFmtId="4" fontId="23" fillId="23" borderId="10" xfId="0" applyNumberFormat="1" applyFont="1" applyFill="1" applyBorder="1" applyAlignment="1">
      <alignment/>
    </xf>
    <xf numFmtId="0" fontId="23" fillId="23" borderId="12" xfId="0" applyFont="1" applyFill="1" applyBorder="1" applyAlignment="1">
      <alignment wrapText="1"/>
    </xf>
    <xf numFmtId="0" fontId="23" fillId="23" borderId="10" xfId="0" applyFont="1" applyFill="1" applyBorder="1" applyAlignment="1">
      <alignment wrapText="1"/>
    </xf>
    <xf numFmtId="8" fontId="23" fillId="0" borderId="12" xfId="0" applyNumberFormat="1" applyFont="1" applyBorder="1" applyAlignment="1">
      <alignment/>
    </xf>
    <xf numFmtId="0" fontId="23" fillId="0" borderId="10" xfId="0" applyFont="1" applyBorder="1" applyAlignment="1">
      <alignment wrapText="1"/>
    </xf>
    <xf numFmtId="0" fontId="23" fillId="0" borderId="12" xfId="0" applyFont="1" applyBorder="1" applyAlignment="1">
      <alignment wrapText="1"/>
    </xf>
    <xf numFmtId="4" fontId="22" fillId="23" borderId="10" xfId="0" applyNumberFormat="1" applyFont="1" applyFill="1" applyBorder="1" applyAlignment="1">
      <alignment horizontal="center"/>
    </xf>
    <xf numFmtId="4" fontId="22" fillId="23" borderId="10" xfId="0" applyNumberFormat="1" applyFont="1" applyFill="1" applyBorder="1" applyAlignment="1">
      <alignment/>
    </xf>
    <xf numFmtId="0" fontId="23" fillId="0" borderId="12" xfId="0" applyFont="1" applyBorder="1" applyAlignment="1">
      <alignment/>
    </xf>
    <xf numFmtId="4" fontId="23" fillId="4" borderId="10" xfId="0" applyNumberFormat="1" applyFont="1" applyFill="1" applyBorder="1" applyAlignment="1">
      <alignment horizontal="center"/>
    </xf>
    <xf numFmtId="4" fontId="23" fillId="4" borderId="10" xfId="0" applyNumberFormat="1" applyFont="1" applyFill="1" applyBorder="1" applyAlignment="1">
      <alignment/>
    </xf>
    <xf numFmtId="0" fontId="23" fillId="4" borderId="12" xfId="0" applyFont="1" applyFill="1" applyBorder="1" applyAlignment="1">
      <alignment wrapText="1"/>
    </xf>
    <xf numFmtId="0" fontId="23" fillId="4" borderId="10" xfId="0" applyFont="1" applyFill="1" applyBorder="1" applyAlignment="1">
      <alignment wrapText="1"/>
    </xf>
    <xf numFmtId="4" fontId="22" fillId="4" borderId="10" xfId="0" applyNumberFormat="1" applyFont="1" applyFill="1" applyBorder="1" applyAlignment="1">
      <alignment horizontal="center"/>
    </xf>
    <xf numFmtId="4" fontId="22" fillId="4" borderId="10" xfId="0" applyNumberFormat="1" applyFont="1" applyFill="1" applyBorder="1" applyAlignment="1">
      <alignment/>
    </xf>
    <xf numFmtId="0" fontId="23" fillId="0" borderId="14" xfId="0" applyFont="1" applyFill="1" applyBorder="1" applyAlignment="1">
      <alignment wrapText="1"/>
    </xf>
    <xf numFmtId="0" fontId="23" fillId="24" borderId="10" xfId="0" applyFont="1" applyFill="1" applyBorder="1" applyAlignment="1">
      <alignment/>
    </xf>
    <xf numFmtId="4" fontId="23" fillId="24" borderId="10" xfId="0" applyNumberFormat="1" applyFont="1" applyFill="1" applyBorder="1" applyAlignment="1">
      <alignment horizontal="center"/>
    </xf>
    <xf numFmtId="4" fontId="23" fillId="24" borderId="10" xfId="0" applyNumberFormat="1" applyFont="1" applyFill="1" applyBorder="1" applyAlignment="1">
      <alignment/>
    </xf>
    <xf numFmtId="0" fontId="23" fillId="24" borderId="14" xfId="0" applyFont="1" applyFill="1" applyBorder="1" applyAlignment="1">
      <alignment wrapText="1"/>
    </xf>
    <xf numFmtId="0" fontId="23" fillId="24" borderId="10" xfId="0" applyFont="1" applyFill="1" applyBorder="1" applyAlignment="1">
      <alignment wrapText="1"/>
    </xf>
    <xf numFmtId="0" fontId="23" fillId="24" borderId="12" xfId="0" applyFont="1" applyFill="1" applyBorder="1" applyAlignment="1">
      <alignment/>
    </xf>
    <xf numFmtId="0" fontId="23" fillId="25" borderId="10" xfId="0" applyFont="1" applyFill="1" applyBorder="1" applyAlignment="1">
      <alignment/>
    </xf>
    <xf numFmtId="4" fontId="23" fillId="25" borderId="10" xfId="0" applyNumberFormat="1" applyFont="1" applyFill="1" applyBorder="1" applyAlignment="1">
      <alignment horizontal="center"/>
    </xf>
    <xf numFmtId="0" fontId="23" fillId="25" borderId="10" xfId="0" applyFont="1" applyFill="1" applyBorder="1" applyAlignment="1">
      <alignment wrapText="1"/>
    </xf>
    <xf numFmtId="0" fontId="23" fillId="0" borderId="12" xfId="0" applyFont="1" applyFill="1" applyBorder="1" applyAlignment="1">
      <alignment/>
    </xf>
    <xf numFmtId="4" fontId="22" fillId="25" borderId="10" xfId="0" applyNumberFormat="1" applyFont="1" applyFill="1" applyBorder="1" applyAlignment="1">
      <alignment horizontal="center"/>
    </xf>
    <xf numFmtId="4" fontId="23" fillId="26" borderId="10" xfId="0" applyNumberFormat="1" applyFont="1" applyFill="1" applyBorder="1" applyAlignment="1">
      <alignment horizontal="center" wrapText="1"/>
    </xf>
    <xf numFmtId="4" fontId="23" fillId="26" borderId="10" xfId="0" applyNumberFormat="1" applyFont="1" applyFill="1" applyBorder="1" applyAlignment="1">
      <alignment wrapText="1"/>
    </xf>
    <xf numFmtId="0" fontId="23" fillId="26" borderId="10" xfId="0" applyFont="1" applyFill="1" applyBorder="1" applyAlignment="1">
      <alignment wrapText="1"/>
    </xf>
    <xf numFmtId="0" fontId="23" fillId="27" borderId="0" xfId="0" applyFont="1" applyFill="1" applyAlignment="1">
      <alignment/>
    </xf>
    <xf numFmtId="4" fontId="23" fillId="27" borderId="10" xfId="0" applyNumberFormat="1" applyFont="1" applyFill="1" applyBorder="1" applyAlignment="1">
      <alignment horizontal="center" wrapText="1"/>
    </xf>
    <xf numFmtId="0" fontId="23" fillId="27" borderId="15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23" fillId="28" borderId="10" xfId="0" applyFont="1" applyFill="1" applyBorder="1" applyAlignment="1">
      <alignment horizontal="left"/>
    </xf>
    <xf numFmtId="8" fontId="23" fillId="28" borderId="10" xfId="0" applyNumberFormat="1" applyFont="1" applyFill="1" applyBorder="1" applyAlignment="1">
      <alignment horizontal="right"/>
    </xf>
    <xf numFmtId="0" fontId="23" fillId="28" borderId="10" xfId="0" applyFont="1" applyFill="1" applyBorder="1" applyAlignment="1">
      <alignment vertical="center"/>
    </xf>
    <xf numFmtId="0" fontId="23" fillId="28" borderId="13" xfId="0" applyFont="1" applyFill="1" applyBorder="1" applyAlignment="1">
      <alignment wrapText="1"/>
    </xf>
    <xf numFmtId="49" fontId="23" fillId="29" borderId="10" xfId="0" applyNumberFormat="1" applyFont="1" applyFill="1" applyBorder="1" applyAlignment="1">
      <alignment horizontal="left"/>
    </xf>
    <xf numFmtId="164" fontId="23" fillId="29" borderId="10" xfId="0" applyNumberFormat="1" applyFont="1" applyFill="1" applyBorder="1" applyAlignment="1">
      <alignment horizontal="right"/>
    </xf>
    <xf numFmtId="8" fontId="23" fillId="0" borderId="10" xfId="0" applyNumberFormat="1" applyFont="1" applyBorder="1" applyAlignment="1">
      <alignment/>
    </xf>
    <xf numFmtId="49" fontId="23" fillId="30" borderId="10" xfId="0" applyNumberFormat="1" applyFont="1" applyFill="1" applyBorder="1" applyAlignment="1">
      <alignment horizontal="left"/>
    </xf>
    <xf numFmtId="164" fontId="23" fillId="30" borderId="10" xfId="0" applyNumberFormat="1" applyFont="1" applyFill="1" applyBorder="1" applyAlignment="1">
      <alignment horizontal="right"/>
    </xf>
    <xf numFmtId="0" fontId="23" fillId="0" borderId="13" xfId="0" applyFont="1" applyBorder="1" applyAlignment="1">
      <alignment/>
    </xf>
    <xf numFmtId="0" fontId="23" fillId="31" borderId="10" xfId="0" applyFont="1" applyFill="1" applyBorder="1" applyAlignment="1">
      <alignment/>
    </xf>
    <xf numFmtId="4" fontId="23" fillId="31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31" fillId="0" borderId="16" xfId="0" applyFont="1" applyFill="1" applyBorder="1" applyAlignment="1">
      <alignment horizontal="center"/>
    </xf>
    <xf numFmtId="0" fontId="23" fillId="0" borderId="16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30" borderId="16" xfId="0" applyFont="1" applyFill="1" applyBorder="1" applyAlignment="1">
      <alignment horizontal="center" vertical="center" textRotation="90" wrapText="1"/>
    </xf>
    <xf numFmtId="4" fontId="23" fillId="30" borderId="16" xfId="0" applyNumberFormat="1" applyFont="1" applyFill="1" applyBorder="1" applyAlignment="1">
      <alignment horizontal="center"/>
    </xf>
    <xf numFmtId="0" fontId="23" fillId="0" borderId="0" xfId="0" applyFont="1" applyBorder="1" applyAlignment="1">
      <alignment wrapText="1"/>
    </xf>
    <xf numFmtId="4" fontId="23" fillId="0" borderId="0" xfId="0" applyNumberFormat="1" applyFont="1" applyAlignment="1">
      <alignment/>
    </xf>
    <xf numFmtId="0" fontId="23" fillId="30" borderId="10" xfId="0" applyFont="1" applyFill="1" applyBorder="1" applyAlignment="1">
      <alignment horizontal="center" vertical="center" textRotation="90" wrapText="1"/>
    </xf>
    <xf numFmtId="4" fontId="23" fillId="30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 horizontal="center" wrapText="1"/>
    </xf>
    <xf numFmtId="0" fontId="30" fillId="0" borderId="15" xfId="0" applyFont="1" applyBorder="1" applyAlignment="1">
      <alignment/>
    </xf>
    <xf numFmtId="0" fontId="30" fillId="0" borderId="17" xfId="0" applyFont="1" applyBorder="1" applyAlignment="1">
      <alignment/>
    </xf>
    <xf numFmtId="0" fontId="30" fillId="0" borderId="16" xfId="0" applyFont="1" applyBorder="1" applyAlignment="1">
      <alignment/>
    </xf>
    <xf numFmtId="0" fontId="23" fillId="0" borderId="13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wrapText="1"/>
    </xf>
    <xf numFmtId="0" fontId="31" fillId="0" borderId="0" xfId="0" applyFont="1" applyBorder="1" applyAlignment="1">
      <alignment horizontal="center"/>
    </xf>
    <xf numFmtId="0" fontId="23" fillId="32" borderId="0" xfId="0" applyFont="1" applyFill="1" applyAlignment="1">
      <alignment/>
    </xf>
    <xf numFmtId="8" fontId="22" fillId="0" borderId="18" xfId="0" applyNumberFormat="1" applyFont="1" applyBorder="1" applyAlignment="1">
      <alignment/>
    </xf>
    <xf numFmtId="164" fontId="23" fillId="0" borderId="10" xfId="0" applyNumberFormat="1" applyFont="1" applyFill="1" applyBorder="1" applyAlignment="1">
      <alignment horizontal="right"/>
    </xf>
    <xf numFmtId="0" fontId="23" fillId="33" borderId="10" xfId="0" applyFont="1" applyFill="1" applyBorder="1" applyAlignment="1">
      <alignment/>
    </xf>
    <xf numFmtId="4" fontId="23" fillId="33" borderId="10" xfId="0" applyNumberFormat="1" applyFont="1" applyFill="1" applyBorder="1" applyAlignment="1">
      <alignment wrapText="1"/>
    </xf>
    <xf numFmtId="8" fontId="23" fillId="33" borderId="10" xfId="0" applyNumberFormat="1" applyFont="1" applyFill="1" applyBorder="1" applyAlignment="1">
      <alignment horizontal="right"/>
    </xf>
    <xf numFmtId="0" fontId="23" fillId="33" borderId="10" xfId="0" applyFont="1" applyFill="1" applyBorder="1" applyAlignment="1">
      <alignment wrapText="1"/>
    </xf>
    <xf numFmtId="4" fontId="23" fillId="0" borderId="10" xfId="0" applyNumberFormat="1" applyFont="1" applyFill="1" applyBorder="1" applyAlignment="1">
      <alignment/>
    </xf>
    <xf numFmtId="0" fontId="23" fillId="24" borderId="12" xfId="0" applyFont="1" applyFill="1" applyBorder="1" applyAlignment="1">
      <alignment vertical="center" wrapText="1"/>
    </xf>
    <xf numFmtId="8" fontId="32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164" fontId="23" fillId="0" borderId="12" xfId="0" applyNumberFormat="1" applyFont="1" applyFill="1" applyBorder="1" applyAlignment="1">
      <alignment horizontal="right"/>
    </xf>
    <xf numFmtId="8" fontId="23" fillId="0" borderId="12" xfId="0" applyNumberFormat="1" applyFont="1" applyFill="1" applyBorder="1" applyAlignment="1">
      <alignment horizontal="right"/>
    </xf>
    <xf numFmtId="0" fontId="23" fillId="0" borderId="19" xfId="0" applyFont="1" applyFill="1" applyBorder="1" applyAlignment="1">
      <alignment/>
    </xf>
    <xf numFmtId="0" fontId="23" fillId="0" borderId="15" xfId="0" applyFont="1" applyFill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wrapText="1"/>
    </xf>
    <xf numFmtId="4" fontId="27" fillId="0" borderId="10" xfId="0" applyNumberFormat="1" applyFont="1" applyBorder="1" applyAlignment="1">
      <alignment/>
    </xf>
    <xf numFmtId="0" fontId="27" fillId="0" borderId="0" xfId="0" applyFont="1" applyAlignment="1">
      <alignment/>
    </xf>
    <xf numFmtId="4" fontId="23" fillId="24" borderId="10" xfId="0" applyNumberFormat="1" applyFont="1" applyFill="1" applyBorder="1" applyAlignment="1">
      <alignment horizontal="center" wrapText="1"/>
    </xf>
    <xf numFmtId="49" fontId="23" fillId="24" borderId="10" xfId="0" applyNumberFormat="1" applyFont="1" applyFill="1" applyBorder="1" applyAlignment="1">
      <alignment horizontal="left"/>
    </xf>
    <xf numFmtId="164" fontId="23" fillId="24" borderId="10" xfId="0" applyNumberFormat="1" applyFont="1" applyFill="1" applyBorder="1" applyAlignment="1">
      <alignment horizontal="right"/>
    </xf>
    <xf numFmtId="49" fontId="23" fillId="24" borderId="10" xfId="0" applyNumberFormat="1" applyFont="1" applyFill="1" applyBorder="1" applyAlignment="1">
      <alignment horizontal="left" wrapText="1"/>
    </xf>
    <xf numFmtId="0" fontId="23" fillId="31" borderId="10" xfId="0" applyFont="1" applyFill="1" applyBorder="1" applyAlignment="1">
      <alignment wrapText="1"/>
    </xf>
    <xf numFmtId="0" fontId="22" fillId="0" borderId="20" xfId="0" applyFont="1" applyBorder="1" applyAlignment="1">
      <alignment wrapText="1"/>
    </xf>
    <xf numFmtId="0" fontId="22" fillId="0" borderId="0" xfId="0" applyFont="1" applyAlignment="1">
      <alignment wrapText="1"/>
    </xf>
    <xf numFmtId="0" fontId="23" fillId="0" borderId="10" xfId="0" applyFont="1" applyBorder="1" applyAlignment="1">
      <alignment vertical="center" wrapText="1"/>
    </xf>
    <xf numFmtId="0" fontId="23" fillId="23" borderId="10" xfId="0" applyFont="1" applyFill="1" applyBorder="1" applyAlignment="1">
      <alignment vertical="center"/>
    </xf>
    <xf numFmtId="0" fontId="23" fillId="23" borderId="10" xfId="0" applyFont="1" applyFill="1" applyBorder="1" applyAlignment="1">
      <alignment vertical="center" wrapText="1"/>
    </xf>
    <xf numFmtId="0" fontId="23" fillId="4" borderId="10" xfId="0" applyFont="1" applyFill="1" applyBorder="1" applyAlignment="1">
      <alignment vertical="center"/>
    </xf>
    <xf numFmtId="0" fontId="23" fillId="24" borderId="10" xfId="0" applyFont="1" applyFill="1" applyBorder="1" applyAlignment="1">
      <alignment vertical="center"/>
    </xf>
    <xf numFmtId="0" fontId="23" fillId="25" borderId="12" xfId="0" applyFont="1" applyFill="1" applyBorder="1" applyAlignment="1">
      <alignment vertical="center"/>
    </xf>
    <xf numFmtId="0" fontId="23" fillId="25" borderId="10" xfId="0" applyFont="1" applyFill="1" applyBorder="1" applyAlignment="1">
      <alignment vertical="center"/>
    </xf>
    <xf numFmtId="0" fontId="23" fillId="24" borderId="12" xfId="0" applyFont="1" applyFill="1" applyBorder="1" applyAlignment="1">
      <alignment vertical="center"/>
    </xf>
    <xf numFmtId="0" fontId="23" fillId="24" borderId="10" xfId="0" applyFont="1" applyFill="1" applyBorder="1" applyAlignment="1">
      <alignment vertical="center" wrapText="1"/>
    </xf>
    <xf numFmtId="0" fontId="23" fillId="26" borderId="10" xfId="0" applyFont="1" applyFill="1" applyBorder="1" applyAlignment="1">
      <alignment vertical="center" wrapText="1"/>
    </xf>
    <xf numFmtId="0" fontId="23" fillId="27" borderId="10" xfId="0" applyFont="1" applyFill="1" applyBorder="1" applyAlignment="1">
      <alignment vertical="center" wrapText="1"/>
    </xf>
    <xf numFmtId="0" fontId="23" fillId="29" borderId="21" xfId="0" applyFont="1" applyFill="1" applyBorder="1" applyAlignment="1">
      <alignment vertical="center" wrapText="1"/>
    </xf>
    <xf numFmtId="0" fontId="23" fillId="29" borderId="19" xfId="0" applyFont="1" applyFill="1" applyBorder="1" applyAlignment="1">
      <alignment vertical="center" wrapText="1"/>
    </xf>
    <xf numFmtId="49" fontId="23" fillId="29" borderId="10" xfId="0" applyNumberFormat="1" applyFont="1" applyFill="1" applyBorder="1" applyAlignment="1">
      <alignment vertical="center"/>
    </xf>
    <xf numFmtId="49" fontId="23" fillId="24" borderId="10" xfId="0" applyNumberFormat="1" applyFont="1" applyFill="1" applyBorder="1" applyAlignment="1">
      <alignment vertical="center"/>
    </xf>
    <xf numFmtId="0" fontId="23" fillId="33" borderId="10" xfId="0" applyFont="1" applyFill="1" applyBorder="1" applyAlignment="1">
      <alignment vertical="center"/>
    </xf>
    <xf numFmtId="0" fontId="23" fillId="31" borderId="10" xfId="0" applyFont="1" applyFill="1" applyBorder="1" applyAlignment="1">
      <alignment vertical="center"/>
    </xf>
    <xf numFmtId="0" fontId="23" fillId="25" borderId="10" xfId="0" applyFont="1" applyFill="1" applyBorder="1" applyAlignment="1">
      <alignment vertical="center" wrapText="1"/>
    </xf>
    <xf numFmtId="49" fontId="23" fillId="25" borderId="10" xfId="0" applyNumberFormat="1" applyFont="1" applyFill="1" applyBorder="1" applyAlignment="1">
      <alignment vertical="center"/>
    </xf>
    <xf numFmtId="164" fontId="23" fillId="25" borderId="10" xfId="0" applyNumberFormat="1" applyFont="1" applyFill="1" applyBorder="1" applyAlignment="1">
      <alignment horizontal="right"/>
    </xf>
    <xf numFmtId="49" fontId="23" fillId="25" borderId="10" xfId="0" applyNumberFormat="1" applyFont="1" applyFill="1" applyBorder="1" applyAlignment="1">
      <alignment horizontal="left"/>
    </xf>
    <xf numFmtId="164" fontId="23" fillId="25" borderId="10" xfId="0" applyNumberFormat="1" applyFont="1" applyFill="1" applyBorder="1" applyAlignment="1">
      <alignment horizontal="right" wrapText="1"/>
    </xf>
    <xf numFmtId="0" fontId="33" fillId="0" borderId="12" xfId="0" applyFont="1" applyBorder="1" applyAlignment="1">
      <alignment wrapText="1"/>
    </xf>
    <xf numFmtId="164" fontId="23" fillId="29" borderId="15" xfId="0" applyNumberFormat="1" applyFont="1" applyFill="1" applyBorder="1" applyAlignment="1">
      <alignment horizontal="right" wrapText="1"/>
    </xf>
    <xf numFmtId="164" fontId="23" fillId="0" borderId="15" xfId="0" applyNumberFormat="1" applyFont="1" applyFill="1" applyBorder="1" applyAlignment="1">
      <alignment horizontal="right"/>
    </xf>
    <xf numFmtId="4" fontId="23" fillId="0" borderId="0" xfId="0" applyNumberFormat="1" applyFont="1" applyFill="1" applyBorder="1" applyAlignment="1">
      <alignment/>
    </xf>
    <xf numFmtId="4" fontId="22" fillId="0" borderId="15" xfId="0" applyNumberFormat="1" applyFont="1" applyFill="1" applyBorder="1" applyAlignment="1">
      <alignment horizontal="center"/>
    </xf>
    <xf numFmtId="4" fontId="22" fillId="0" borderId="15" xfId="0" applyNumberFormat="1" applyFont="1" applyFill="1" applyBorder="1" applyAlignment="1">
      <alignment/>
    </xf>
    <xf numFmtId="0" fontId="23" fillId="0" borderId="19" xfId="0" applyFont="1" applyFill="1" applyBorder="1" applyAlignment="1">
      <alignment wrapText="1"/>
    </xf>
    <xf numFmtId="0" fontId="23" fillId="34" borderId="10" xfId="0" applyFont="1" applyFill="1" applyBorder="1" applyAlignment="1">
      <alignment/>
    </xf>
    <xf numFmtId="4" fontId="23" fillId="34" borderId="10" xfId="0" applyNumberFormat="1" applyFont="1" applyFill="1" applyBorder="1" applyAlignment="1">
      <alignment/>
    </xf>
    <xf numFmtId="0" fontId="23" fillId="35" borderId="16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4" fontId="23" fillId="35" borderId="10" xfId="0" applyNumberFormat="1" applyFont="1" applyFill="1" applyBorder="1" applyAlignment="1">
      <alignment/>
    </xf>
    <xf numFmtId="0" fontId="23" fillId="35" borderId="10" xfId="0" applyFont="1" applyFill="1" applyBorder="1" applyAlignment="1">
      <alignment/>
    </xf>
    <xf numFmtId="4" fontId="22" fillId="0" borderId="0" xfId="0" applyNumberFormat="1" applyFont="1" applyBorder="1" applyAlignment="1">
      <alignment/>
    </xf>
    <xf numFmtId="8" fontId="22" fillId="0" borderId="15" xfId="0" applyNumberFormat="1" applyFont="1" applyBorder="1" applyAlignment="1">
      <alignment wrapText="1"/>
    </xf>
    <xf numFmtId="0" fontId="19" fillId="0" borderId="16" xfId="0" applyFont="1" applyBorder="1" applyAlignment="1">
      <alignment/>
    </xf>
    <xf numFmtId="0" fontId="19" fillId="0" borderId="0" xfId="0" applyFont="1" applyBorder="1" applyAlignment="1">
      <alignment/>
    </xf>
    <xf numFmtId="4" fontId="23" fillId="0" borderId="0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/>
    </xf>
    <xf numFmtId="0" fontId="22" fillId="0" borderId="10" xfId="0" applyFont="1" applyBorder="1" applyAlignment="1">
      <alignment horizontal="left"/>
    </xf>
    <xf numFmtId="0" fontId="22" fillId="0" borderId="12" xfId="0" applyFont="1" applyBorder="1" applyAlignment="1">
      <alignment horizontal="center" vertical="center" textRotation="90" wrapText="1"/>
    </xf>
    <xf numFmtId="0" fontId="23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 horizontal="left"/>
    </xf>
    <xf numFmtId="0" fontId="23" fillId="0" borderId="22" xfId="0" applyFont="1" applyBorder="1" applyAlignment="1">
      <alignment wrapText="1"/>
    </xf>
    <xf numFmtId="0" fontId="30" fillId="0" borderId="10" xfId="0" applyFont="1" applyBorder="1" applyAlignment="1">
      <alignment horizontal="center"/>
    </xf>
    <xf numFmtId="0" fontId="33" fillId="36" borderId="10" xfId="0" applyFont="1" applyFill="1" applyBorder="1" applyAlignment="1">
      <alignment vertical="center"/>
    </xf>
    <xf numFmtId="4" fontId="33" fillId="36" borderId="10" xfId="0" applyNumberFormat="1" applyFont="1" applyFill="1" applyBorder="1" applyAlignment="1">
      <alignment horizontal="center"/>
    </xf>
    <xf numFmtId="4" fontId="33" fillId="36" borderId="10" xfId="0" applyNumberFormat="1" applyFont="1" applyFill="1" applyBorder="1" applyAlignment="1">
      <alignment/>
    </xf>
    <xf numFmtId="0" fontId="33" fillId="36" borderId="14" xfId="0" applyFont="1" applyFill="1" applyBorder="1" applyAlignment="1">
      <alignment wrapText="1"/>
    </xf>
    <xf numFmtId="0" fontId="33" fillId="36" borderId="10" xfId="0" applyFont="1" applyFill="1" applyBorder="1" applyAlignment="1">
      <alignment wrapText="1"/>
    </xf>
    <xf numFmtId="0" fontId="33" fillId="36" borderId="0" xfId="0" applyFont="1" applyFill="1" applyAlignment="1">
      <alignment/>
    </xf>
    <xf numFmtId="0" fontId="23" fillId="24" borderId="13" xfId="0" applyFont="1" applyFill="1" applyBorder="1" applyAlignment="1">
      <alignment wrapText="1"/>
    </xf>
    <xf numFmtId="8" fontId="23" fillId="0" borderId="0" xfId="0" applyNumberFormat="1" applyFont="1" applyBorder="1" applyAlignment="1">
      <alignment wrapText="1"/>
    </xf>
    <xf numFmtId="0" fontId="19" fillId="0" borderId="10" xfId="0" applyFont="1" applyFill="1" applyBorder="1" applyAlignment="1">
      <alignment/>
    </xf>
    <xf numFmtId="8" fontId="23" fillId="0" borderId="10" xfId="0" applyNumberFormat="1" applyFont="1" applyFill="1" applyBorder="1" applyAlignment="1">
      <alignment horizontal="right"/>
    </xf>
    <xf numFmtId="0" fontId="23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2" fillId="0" borderId="0" xfId="0" applyFont="1" applyBorder="1" applyAlignment="1">
      <alignment wrapText="1"/>
    </xf>
    <xf numFmtId="0" fontId="23" fillId="0" borderId="10" xfId="0" applyFont="1" applyBorder="1" applyAlignment="1">
      <alignment/>
    </xf>
    <xf numFmtId="0" fontId="33" fillId="36" borderId="10" xfId="0" applyFont="1" applyFill="1" applyBorder="1" applyAlignment="1">
      <alignment/>
    </xf>
    <xf numFmtId="0" fontId="22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4" fontId="23" fillId="24" borderId="1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textRotation="90" wrapText="1"/>
    </xf>
    <xf numFmtId="4" fontId="23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23" fillId="0" borderId="15" xfId="0" applyFont="1" applyFill="1" applyBorder="1" applyAlignment="1">
      <alignment/>
    </xf>
    <xf numFmtId="4" fontId="23" fillId="0" borderId="23" xfId="0" applyNumberFormat="1" applyFont="1" applyBorder="1" applyAlignment="1">
      <alignment/>
    </xf>
    <xf numFmtId="0" fontId="30" fillId="0" borderId="15" xfId="0" applyFont="1" applyBorder="1" applyAlignment="1">
      <alignment vertical="center"/>
    </xf>
    <xf numFmtId="0" fontId="30" fillId="0" borderId="23" xfId="0" applyFont="1" applyBorder="1" applyAlignment="1">
      <alignment/>
    </xf>
    <xf numFmtId="0" fontId="31" fillId="0" borderId="23" xfId="0" applyFont="1" applyFill="1" applyBorder="1" applyAlignment="1">
      <alignment horizontal="center"/>
    </xf>
    <xf numFmtId="0" fontId="23" fillId="0" borderId="23" xfId="0" applyFont="1" applyFill="1" applyBorder="1" applyAlignment="1">
      <alignment/>
    </xf>
    <xf numFmtId="0" fontId="22" fillId="0" borderId="14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23" fillId="0" borderId="24" xfId="0" applyFont="1" applyFill="1" applyBorder="1" applyAlignment="1">
      <alignment horizontal="center" vertical="center" textRotation="90" wrapText="1"/>
    </xf>
    <xf numFmtId="4" fontId="23" fillId="0" borderId="24" xfId="0" applyNumberFormat="1" applyFont="1" applyFill="1" applyBorder="1" applyAlignment="1">
      <alignment horizontal="center"/>
    </xf>
    <xf numFmtId="3" fontId="23" fillId="24" borderId="12" xfId="0" applyNumberFormat="1" applyFont="1" applyFill="1" applyBorder="1" applyAlignment="1">
      <alignment wrapText="1"/>
    </xf>
    <xf numFmtId="0" fontId="23" fillId="0" borderId="20" xfId="0" applyFont="1" applyFill="1" applyBorder="1" applyAlignment="1">
      <alignment wrapText="1"/>
    </xf>
    <xf numFmtId="4" fontId="33" fillId="36" borderId="12" xfId="0" applyNumberFormat="1" applyFont="1" applyFill="1" applyBorder="1" applyAlignment="1">
      <alignment/>
    </xf>
    <xf numFmtId="0" fontId="23" fillId="0" borderId="20" xfId="0" applyFont="1" applyBorder="1" applyAlignment="1">
      <alignment vertical="center" wrapText="1"/>
    </xf>
    <xf numFmtId="8" fontId="23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/>
    </xf>
    <xf numFmtId="164" fontId="23" fillId="0" borderId="0" xfId="0" applyNumberFormat="1" applyFont="1" applyFill="1" applyBorder="1" applyAlignment="1">
      <alignment horizontal="right"/>
    </xf>
    <xf numFmtId="8" fontId="22" fillId="0" borderId="0" xfId="0" applyNumberFormat="1" applyFont="1" applyBorder="1" applyAlignment="1">
      <alignment/>
    </xf>
    <xf numFmtId="4" fontId="22" fillId="0" borderId="0" xfId="0" applyNumberFormat="1" applyFont="1" applyBorder="1" applyAlignment="1">
      <alignment wrapText="1"/>
    </xf>
    <xf numFmtId="0" fontId="20" fillId="0" borderId="0" xfId="0" applyFont="1" applyBorder="1" applyAlignment="1">
      <alignment/>
    </xf>
    <xf numFmtId="164" fontId="22" fillId="0" borderId="0" xfId="0" applyNumberFormat="1" applyFont="1" applyFill="1" applyBorder="1" applyAlignment="1">
      <alignment horizontal="right"/>
    </xf>
    <xf numFmtId="4" fontId="19" fillId="0" borderId="0" xfId="0" applyNumberFormat="1" applyFont="1" applyBorder="1" applyAlignment="1">
      <alignment/>
    </xf>
    <xf numFmtId="0" fontId="27" fillId="0" borderId="0" xfId="0" applyFont="1" applyBorder="1" applyAlignment="1">
      <alignment wrapText="1"/>
    </xf>
    <xf numFmtId="4" fontId="27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8" fontId="22" fillId="0" borderId="10" xfId="0" applyNumberFormat="1" applyFont="1" applyBorder="1" applyAlignment="1">
      <alignment wrapText="1"/>
    </xf>
    <xf numFmtId="4" fontId="22" fillId="0" borderId="22" xfId="0" applyNumberFormat="1" applyFont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right"/>
    </xf>
    <xf numFmtId="49" fontId="23" fillId="0" borderId="10" xfId="0" applyNumberFormat="1" applyFont="1" applyFill="1" applyBorder="1" applyAlignment="1">
      <alignment vertical="center"/>
    </xf>
    <xf numFmtId="0" fontId="23" fillId="36" borderId="10" xfId="0" applyFont="1" applyFill="1" applyBorder="1" applyAlignment="1">
      <alignment vertical="center"/>
    </xf>
    <xf numFmtId="4" fontId="23" fillId="33" borderId="10" xfId="0" applyNumberFormat="1" applyFont="1" applyFill="1" applyBorder="1" applyAlignment="1">
      <alignment/>
    </xf>
    <xf numFmtId="0" fontId="23" fillId="0" borderId="15" xfId="0" applyFont="1" applyBorder="1" applyAlignment="1">
      <alignment horizontal="center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36" borderId="10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/>
    </xf>
    <xf numFmtId="4" fontId="23" fillId="0" borderId="12" xfId="0" applyNumberFormat="1" applyFont="1" applyBorder="1" applyAlignment="1">
      <alignment/>
    </xf>
    <xf numFmtId="4" fontId="33" fillId="36" borderId="10" xfId="0" applyNumberFormat="1" applyFont="1" applyFill="1" applyBorder="1" applyAlignment="1">
      <alignment horizontal="right"/>
    </xf>
    <xf numFmtId="4" fontId="23" fillId="0" borderId="10" xfId="0" applyNumberFormat="1" applyFont="1" applyFill="1" applyBorder="1" applyAlignment="1">
      <alignment horizontal="right" wrapText="1"/>
    </xf>
    <xf numFmtId="4" fontId="23" fillId="0" borderId="10" xfId="0" applyNumberFormat="1" applyFont="1" applyFill="1" applyBorder="1" applyAlignment="1">
      <alignment horizontal="right" vertical="center"/>
    </xf>
    <xf numFmtId="4" fontId="23" fillId="0" borderId="15" xfId="0" applyNumberFormat="1" applyFont="1" applyFill="1" applyBorder="1" applyAlignment="1">
      <alignment horizontal="right"/>
    </xf>
    <xf numFmtId="164" fontId="23" fillId="0" borderId="10" xfId="0" applyNumberFormat="1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wrapText="1"/>
    </xf>
    <xf numFmtId="0" fontId="30" fillId="0" borderId="10" xfId="0" applyFont="1" applyBorder="1" applyAlignment="1">
      <alignment horizontal="center"/>
    </xf>
    <xf numFmtId="0" fontId="23" fillId="0" borderId="21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2" xfId="0" applyFont="1" applyBorder="1" applyAlignment="1">
      <alignment wrapText="1"/>
    </xf>
    <xf numFmtId="0" fontId="23" fillId="0" borderId="12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3" fillId="0" borderId="22" xfId="0" applyFont="1" applyBorder="1" applyAlignment="1">
      <alignment horizontal="center" vertical="center" wrapText="1"/>
    </xf>
    <xf numFmtId="0" fontId="23" fillId="30" borderId="16" xfId="0" applyFont="1" applyFill="1" applyBorder="1" applyAlignment="1">
      <alignment horizontal="left"/>
    </xf>
    <xf numFmtId="0" fontId="23" fillId="30" borderId="10" xfId="0" applyFont="1" applyFill="1" applyBorder="1" applyAlignment="1">
      <alignment horizontal="left"/>
    </xf>
    <xf numFmtId="0" fontId="23" fillId="24" borderId="21" xfId="0" applyFont="1" applyFill="1" applyBorder="1" applyAlignment="1">
      <alignment horizontal="center" wrapText="1"/>
    </xf>
    <xf numFmtId="0" fontId="23" fillId="24" borderId="25" xfId="0" applyFont="1" applyFill="1" applyBorder="1" applyAlignment="1">
      <alignment horizontal="center" wrapText="1"/>
    </xf>
    <xf numFmtId="0" fontId="23" fillId="24" borderId="22" xfId="0" applyFont="1" applyFill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  <xf numFmtId="0" fontId="23" fillId="0" borderId="25" xfId="0" applyFont="1" applyBorder="1" applyAlignment="1">
      <alignment horizontal="center" wrapText="1"/>
    </xf>
    <xf numFmtId="0" fontId="23" fillId="0" borderId="21" xfId="0" applyFont="1" applyFill="1" applyBorder="1" applyAlignment="1">
      <alignment horizontal="center" wrapText="1"/>
    </xf>
    <xf numFmtId="0" fontId="23" fillId="0" borderId="25" xfId="0" applyFont="1" applyFill="1" applyBorder="1" applyAlignment="1">
      <alignment horizontal="center" wrapText="1"/>
    </xf>
    <xf numFmtId="0" fontId="23" fillId="0" borderId="22" xfId="0" applyFont="1" applyFill="1" applyBorder="1" applyAlignment="1">
      <alignment horizontal="center" wrapText="1"/>
    </xf>
    <xf numFmtId="0" fontId="30" fillId="0" borderId="15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23" fillId="0" borderId="15" xfId="0" applyFont="1" applyFill="1" applyBorder="1" applyAlignment="1">
      <alignment horizontal="center" wrapText="1"/>
    </xf>
    <xf numFmtId="0" fontId="23" fillId="0" borderId="17" xfId="0" applyFont="1" applyFill="1" applyBorder="1" applyAlignment="1">
      <alignment horizontal="center" wrapText="1"/>
    </xf>
    <xf numFmtId="0" fontId="23" fillId="0" borderId="16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2" fillId="0" borderId="15" xfId="0" applyFont="1" applyBorder="1" applyAlignment="1">
      <alignment horizontal="center" wrapText="1"/>
    </xf>
    <xf numFmtId="49" fontId="23" fillId="0" borderId="10" xfId="0" applyNumberFormat="1" applyFont="1" applyFill="1" applyBorder="1" applyAlignment="1">
      <alignment horizontal="left"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left"/>
    </xf>
    <xf numFmtId="0" fontId="23" fillId="36" borderId="0" xfId="0" applyFont="1" applyFill="1" applyBorder="1" applyAlignment="1">
      <alignment horizontal="center" wrapText="1"/>
    </xf>
    <xf numFmtId="0" fontId="23" fillId="36" borderId="25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3" fillId="0" borderId="0" xfId="0" applyFont="1" applyFill="1" applyBorder="1" applyAlignment="1">
      <alignment horizontal="left"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49" fontId="23" fillId="0" borderId="0" xfId="0" applyNumberFormat="1" applyFont="1" applyFill="1" applyBorder="1" applyAlignment="1">
      <alignment horizontal="left"/>
    </xf>
    <xf numFmtId="0" fontId="23" fillId="0" borderId="24" xfId="0" applyFont="1" applyFill="1" applyBorder="1" applyAlignment="1">
      <alignment horizontal="left"/>
    </xf>
    <xf numFmtId="0" fontId="20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zoomScale="50" zoomScaleNormal="50" zoomScalePageLayoutView="0" workbookViewId="0" topLeftCell="A25">
      <selection activeCell="J45" sqref="J45"/>
    </sheetView>
  </sheetViews>
  <sheetFormatPr defaultColWidth="8.8515625" defaultRowHeight="12.75"/>
  <cols>
    <col min="1" max="1" width="6.8515625" style="3" customWidth="1"/>
    <col min="2" max="2" width="15.140625" style="3" customWidth="1"/>
    <col min="3" max="3" width="6.00390625" style="3" customWidth="1"/>
    <col min="4" max="4" width="16.421875" style="3" customWidth="1"/>
    <col min="5" max="5" width="11.28125" style="3" customWidth="1"/>
    <col min="6" max="6" width="16.00390625" style="3" customWidth="1"/>
    <col min="7" max="7" width="15.421875" style="3" customWidth="1"/>
    <col min="8" max="8" width="19.140625" style="3" customWidth="1"/>
    <col min="9" max="9" width="34.421875" style="4" customWidth="1"/>
    <col min="10" max="10" width="40.00390625" style="3" customWidth="1"/>
    <col min="11" max="11" width="16.28125" style="3" customWidth="1"/>
    <col min="12" max="12" width="22.421875" style="7" customWidth="1"/>
    <col min="13" max="13" width="40.28125" style="3" customWidth="1"/>
    <col min="14" max="15" width="8.8515625" style="3" customWidth="1"/>
    <col min="16" max="16" width="37.421875" style="3" customWidth="1"/>
    <col min="17" max="17" width="20.140625" style="3" customWidth="1"/>
    <col min="18" max="18" width="10.421875" style="3" customWidth="1"/>
    <col min="19" max="16384" width="8.8515625" style="3" customWidth="1"/>
  </cols>
  <sheetData>
    <row r="1" spans="1:15" ht="50.25" customHeight="1">
      <c r="A1" s="239" t="s">
        <v>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"/>
      <c r="N1" s="2"/>
      <c r="O1" s="2"/>
    </row>
    <row r="2" spans="2:13" ht="57" customHeight="1">
      <c r="B2" s="82" t="s">
        <v>89</v>
      </c>
      <c r="C2" s="115" t="s">
        <v>1</v>
      </c>
      <c r="D2" s="115" t="s">
        <v>2</v>
      </c>
      <c r="E2" s="115" t="s">
        <v>45</v>
      </c>
      <c r="F2" s="21" t="s">
        <v>3</v>
      </c>
      <c r="G2" s="21" t="s">
        <v>32</v>
      </c>
      <c r="H2" s="21" t="s">
        <v>4</v>
      </c>
      <c r="I2" s="22" t="s">
        <v>5</v>
      </c>
      <c r="J2" s="21" t="s">
        <v>34</v>
      </c>
      <c r="K2" s="23" t="s">
        <v>76</v>
      </c>
      <c r="L2" s="24" t="s">
        <v>77</v>
      </c>
      <c r="M2" s="18"/>
    </row>
    <row r="3" spans="1:16" ht="78" customHeight="1">
      <c r="A3" s="240">
        <v>1</v>
      </c>
      <c r="B3" s="241" t="s">
        <v>6</v>
      </c>
      <c r="C3" s="116">
        <v>1</v>
      </c>
      <c r="D3" s="116" t="s">
        <v>7</v>
      </c>
      <c r="E3" s="116" t="s">
        <v>8</v>
      </c>
      <c r="F3" s="25">
        <v>89907.84</v>
      </c>
      <c r="G3" s="25">
        <v>42579.24</v>
      </c>
      <c r="H3" s="26">
        <f>SUM(F3:G3)</f>
        <v>132487.08</v>
      </c>
      <c r="I3" s="27" t="s">
        <v>9</v>
      </c>
      <c r="J3" s="28" t="s">
        <v>116</v>
      </c>
      <c r="K3" s="29"/>
      <c r="L3" s="24">
        <v>107876.32</v>
      </c>
      <c r="M3" s="59"/>
      <c r="P3" s="5"/>
    </row>
    <row r="4" spans="1:14" ht="30">
      <c r="A4" s="240"/>
      <c r="B4" s="242"/>
      <c r="C4" s="116">
        <v>2</v>
      </c>
      <c r="D4" s="116" t="s">
        <v>10</v>
      </c>
      <c r="E4" s="116" t="s">
        <v>11</v>
      </c>
      <c r="F4" s="25">
        <v>46464</v>
      </c>
      <c r="G4" s="25">
        <v>116196.3</v>
      </c>
      <c r="H4" s="26">
        <f>SUM(F4:G4)</f>
        <v>162660.3</v>
      </c>
      <c r="I4" s="27" t="s">
        <v>12</v>
      </c>
      <c r="J4" s="30" t="s">
        <v>111</v>
      </c>
      <c r="K4" s="31"/>
      <c r="L4" s="24">
        <v>143562.45</v>
      </c>
      <c r="M4" s="18" t="s">
        <v>99</v>
      </c>
      <c r="N4" s="6"/>
    </row>
    <row r="5" spans="1:13" ht="62.25" customHeight="1">
      <c r="A5" s="240"/>
      <c r="B5" s="242"/>
      <c r="C5" s="116">
        <v>3</v>
      </c>
      <c r="D5" s="117" t="s">
        <v>13</v>
      </c>
      <c r="E5" s="116" t="s">
        <v>14</v>
      </c>
      <c r="F5" s="25">
        <v>310561.02</v>
      </c>
      <c r="G5" s="25">
        <v>169400</v>
      </c>
      <c r="H5" s="26">
        <f>SUM(F5:G5)</f>
        <v>479961.02</v>
      </c>
      <c r="I5" s="27" t="s">
        <v>15</v>
      </c>
      <c r="J5" s="28" t="s">
        <v>52</v>
      </c>
      <c r="K5" s="31" t="s">
        <v>69</v>
      </c>
      <c r="L5" s="24">
        <v>362498.76</v>
      </c>
      <c r="M5" s="18"/>
    </row>
    <row r="6" spans="1:13" ht="61.5" customHeight="1">
      <c r="A6" s="240"/>
      <c r="B6" s="242"/>
      <c r="C6" s="116">
        <v>4</v>
      </c>
      <c r="D6" s="117" t="s">
        <v>16</v>
      </c>
      <c r="E6" s="116" t="s">
        <v>14</v>
      </c>
      <c r="F6" s="25">
        <v>36000</v>
      </c>
      <c r="G6" s="25">
        <v>7000</v>
      </c>
      <c r="H6" s="26">
        <f>SUM(F6:G6)</f>
        <v>43000</v>
      </c>
      <c r="I6" s="27" t="s">
        <v>17</v>
      </c>
      <c r="J6" s="28" t="s">
        <v>78</v>
      </c>
      <c r="K6" s="31"/>
      <c r="L6" s="24">
        <v>16997.3</v>
      </c>
      <c r="M6" s="17" t="s">
        <v>79</v>
      </c>
    </row>
    <row r="7" spans="1:13" ht="25.5" customHeight="1">
      <c r="A7" s="240"/>
      <c r="B7" s="243"/>
      <c r="C7" s="244" t="s">
        <v>92</v>
      </c>
      <c r="D7" s="245"/>
      <c r="E7" s="246"/>
      <c r="F7" s="32">
        <f>SUM(F3:F6)</f>
        <v>482932.86</v>
      </c>
      <c r="G7" s="32">
        <f>SUM(G3:G6)</f>
        <v>335175.54000000004</v>
      </c>
      <c r="H7" s="33">
        <f>SUM(H3:H6)</f>
        <v>818108.4</v>
      </c>
      <c r="I7" s="17"/>
      <c r="J7" s="30"/>
      <c r="K7" s="34"/>
      <c r="L7" s="24"/>
      <c r="M7" s="18"/>
    </row>
    <row r="8" spans="1:13" ht="32.25" customHeight="1">
      <c r="A8" s="240">
        <v>2</v>
      </c>
      <c r="B8" s="241" t="s">
        <v>18</v>
      </c>
      <c r="C8" s="118">
        <v>5</v>
      </c>
      <c r="D8" s="118" t="s">
        <v>19</v>
      </c>
      <c r="E8" s="118" t="s">
        <v>11</v>
      </c>
      <c r="F8" s="35">
        <v>128937.6</v>
      </c>
      <c r="G8" s="35">
        <v>60000</v>
      </c>
      <c r="H8" s="36">
        <f>SUM(F8:G8)</f>
        <v>188937.6</v>
      </c>
      <c r="I8" s="37" t="s">
        <v>20</v>
      </c>
      <c r="J8" s="37" t="s">
        <v>95</v>
      </c>
      <c r="K8" s="31"/>
      <c r="L8" s="24">
        <v>120976</v>
      </c>
      <c r="M8" s="18"/>
    </row>
    <row r="9" spans="1:14" ht="48.75" customHeight="1">
      <c r="A9" s="240"/>
      <c r="B9" s="242"/>
      <c r="C9" s="118">
        <v>6</v>
      </c>
      <c r="D9" s="118" t="s">
        <v>21</v>
      </c>
      <c r="E9" s="118" t="s">
        <v>11</v>
      </c>
      <c r="F9" s="35">
        <v>9600</v>
      </c>
      <c r="G9" s="35">
        <v>69463.04</v>
      </c>
      <c r="H9" s="36">
        <f>SUM(F9:G9)</f>
        <v>79063.04</v>
      </c>
      <c r="I9" s="37" t="s">
        <v>22</v>
      </c>
      <c r="J9" s="38" t="s">
        <v>53</v>
      </c>
      <c r="K9" s="31"/>
      <c r="L9" s="24">
        <v>60996.68</v>
      </c>
      <c r="M9" s="113" t="s">
        <v>105</v>
      </c>
      <c r="N9" s="114"/>
    </row>
    <row r="10" spans="1:18" ht="51.75" customHeight="1">
      <c r="A10" s="240"/>
      <c r="B10" s="242"/>
      <c r="C10" s="118" t="s">
        <v>23</v>
      </c>
      <c r="D10" s="118" t="s">
        <v>10</v>
      </c>
      <c r="E10" s="118" t="s">
        <v>11</v>
      </c>
      <c r="F10" s="35">
        <v>55539</v>
      </c>
      <c r="G10" s="35">
        <v>10652.84</v>
      </c>
      <c r="H10" s="36">
        <f>SUM(F10:G10)</f>
        <v>66191.84</v>
      </c>
      <c r="I10" s="37" t="s">
        <v>24</v>
      </c>
      <c r="J10" s="37" t="s">
        <v>110</v>
      </c>
      <c r="K10" s="30"/>
      <c r="L10" s="24">
        <v>41558.84</v>
      </c>
      <c r="M10" s="17" t="s">
        <v>68</v>
      </c>
      <c r="Q10" s="79"/>
      <c r="R10" s="7"/>
    </row>
    <row r="11" spans="1:13" ht="24.75" customHeight="1">
      <c r="A11" s="240"/>
      <c r="B11" s="247"/>
      <c r="C11" s="244" t="s">
        <v>92</v>
      </c>
      <c r="D11" s="245"/>
      <c r="E11" s="246"/>
      <c r="F11" s="39">
        <f>SUM(F8:F10)</f>
        <v>194076.6</v>
      </c>
      <c r="G11" s="39">
        <f>SUM(G8:G10)</f>
        <v>140115.88</v>
      </c>
      <c r="H11" s="40">
        <f>SUM(H8:H10)</f>
        <v>334192.48</v>
      </c>
      <c r="I11" s="41"/>
      <c r="J11" s="30"/>
      <c r="K11" s="34"/>
      <c r="L11" s="24"/>
      <c r="M11" s="18"/>
    </row>
    <row r="12" spans="1:13" ht="48" customHeight="1">
      <c r="A12" s="240">
        <v>3</v>
      </c>
      <c r="B12" s="250" t="s">
        <v>101</v>
      </c>
      <c r="C12" s="163">
        <v>7</v>
      </c>
      <c r="D12" s="163" t="s">
        <v>25</v>
      </c>
      <c r="E12" s="163" t="s">
        <v>14</v>
      </c>
      <c r="F12" s="164">
        <v>240000</v>
      </c>
      <c r="G12" s="164">
        <v>0</v>
      </c>
      <c r="H12" s="165"/>
      <c r="I12" s="166" t="s">
        <v>31</v>
      </c>
      <c r="J12" s="167"/>
      <c r="K12" s="168"/>
      <c r="L12" s="165"/>
      <c r="M12" s="137" t="s">
        <v>108</v>
      </c>
    </row>
    <row r="13" spans="1:13" ht="30">
      <c r="A13" s="240"/>
      <c r="B13" s="251"/>
      <c r="C13" s="119">
        <v>8</v>
      </c>
      <c r="D13" s="119" t="s">
        <v>26</v>
      </c>
      <c r="E13" s="119" t="s">
        <v>27</v>
      </c>
      <c r="F13" s="43">
        <v>24750</v>
      </c>
      <c r="G13" s="43">
        <v>0</v>
      </c>
      <c r="H13" s="44">
        <f>SUM(F13:G13)</f>
        <v>24750</v>
      </c>
      <c r="I13" s="45" t="s">
        <v>33</v>
      </c>
      <c r="J13" s="46" t="s">
        <v>63</v>
      </c>
      <c r="K13" s="47" t="s">
        <v>62</v>
      </c>
      <c r="L13" s="24">
        <v>24750</v>
      </c>
      <c r="M13" s="18"/>
    </row>
    <row r="14" spans="1:13" ht="32.25" customHeight="1">
      <c r="A14" s="240"/>
      <c r="B14" s="252"/>
      <c r="C14" s="244" t="s">
        <v>92</v>
      </c>
      <c r="D14" s="245"/>
      <c r="E14" s="246"/>
      <c r="F14" s="141">
        <f>SUM(F12:F13)</f>
        <v>264750</v>
      </c>
      <c r="G14" s="141">
        <f>SUM(G12:G13)</f>
        <v>0</v>
      </c>
      <c r="H14" s="142">
        <f>SUM(H12:H13)</f>
        <v>24750</v>
      </c>
      <c r="I14" s="143"/>
      <c r="J14" s="59"/>
      <c r="K14" s="34"/>
      <c r="L14" s="24"/>
      <c r="M14" s="18"/>
    </row>
    <row r="15" spans="1:13" ht="29.25" customHeight="1">
      <c r="A15" s="240">
        <v>4</v>
      </c>
      <c r="B15" s="253" t="s">
        <v>46</v>
      </c>
      <c r="C15" s="120">
        <v>9</v>
      </c>
      <c r="D15" s="121" t="s">
        <v>36</v>
      </c>
      <c r="E15" s="121" t="s">
        <v>8</v>
      </c>
      <c r="F15" s="48">
        <v>0</v>
      </c>
      <c r="G15" s="49">
        <v>240000</v>
      </c>
      <c r="H15" s="49">
        <v>240000</v>
      </c>
      <c r="I15" s="50" t="s">
        <v>38</v>
      </c>
      <c r="J15" s="159"/>
      <c r="K15" s="51"/>
      <c r="L15" s="24"/>
      <c r="M15" s="18"/>
    </row>
    <row r="16" spans="1:13" ht="35.25" customHeight="1">
      <c r="A16" s="240"/>
      <c r="B16" s="254"/>
      <c r="C16" s="122">
        <v>10</v>
      </c>
      <c r="D16" s="123" t="s">
        <v>37</v>
      </c>
      <c r="E16" s="119" t="s">
        <v>11</v>
      </c>
      <c r="F16" s="42">
        <v>0</v>
      </c>
      <c r="G16" s="43">
        <v>9317</v>
      </c>
      <c r="H16" s="43">
        <v>9317</v>
      </c>
      <c r="I16" s="46" t="s">
        <v>39</v>
      </c>
      <c r="J16" s="110" t="s">
        <v>103</v>
      </c>
      <c r="K16" s="97" t="s">
        <v>76</v>
      </c>
      <c r="L16" s="44">
        <v>9317</v>
      </c>
      <c r="M16" s="18"/>
    </row>
    <row r="17" spans="1:13" ht="25.5" customHeight="1">
      <c r="A17" s="240"/>
      <c r="B17" s="161"/>
      <c r="C17" s="244" t="s">
        <v>92</v>
      </c>
      <c r="D17" s="245"/>
      <c r="E17" s="246"/>
      <c r="F17" s="48">
        <v>0</v>
      </c>
      <c r="G17" s="49">
        <f>SUM(G15:G16)</f>
        <v>249317</v>
      </c>
      <c r="H17" s="52">
        <f>SUM(H15:H16)</f>
        <v>249317</v>
      </c>
      <c r="I17" s="159"/>
      <c r="J17" s="159"/>
      <c r="K17" s="51"/>
      <c r="L17" s="24"/>
      <c r="M17" s="18"/>
    </row>
    <row r="18" spans="1:13" ht="67.5" customHeight="1">
      <c r="A18" s="162">
        <v>5</v>
      </c>
      <c r="B18" s="86" t="s">
        <v>49</v>
      </c>
      <c r="C18" s="124">
        <v>11</v>
      </c>
      <c r="D18" s="124" t="s">
        <v>48</v>
      </c>
      <c r="E18" s="124" t="s">
        <v>8</v>
      </c>
      <c r="F18" s="53">
        <v>14520</v>
      </c>
      <c r="G18" s="108">
        <v>182294.97</v>
      </c>
      <c r="H18" s="54">
        <f>F18+G18</f>
        <v>196814.97</v>
      </c>
      <c r="I18" s="55"/>
      <c r="J18" s="55" t="s">
        <v>56</v>
      </c>
      <c r="K18" s="31" t="s">
        <v>80</v>
      </c>
      <c r="L18" s="24">
        <v>182294.97</v>
      </c>
      <c r="M18" s="18"/>
    </row>
    <row r="19" spans="1:13" ht="50.25" customHeight="1">
      <c r="A19" s="162">
        <v>6</v>
      </c>
      <c r="B19" s="86" t="s">
        <v>60</v>
      </c>
      <c r="C19" s="125">
        <v>12</v>
      </c>
      <c r="D19" s="125" t="s">
        <v>40</v>
      </c>
      <c r="E19" s="125" t="s">
        <v>8</v>
      </c>
      <c r="F19" s="56"/>
      <c r="G19" s="57">
        <v>332500.37</v>
      </c>
      <c r="H19" s="57">
        <v>332500.37</v>
      </c>
      <c r="I19" s="58" t="s">
        <v>61</v>
      </c>
      <c r="J19" s="59" t="s">
        <v>117</v>
      </c>
      <c r="K19" s="34"/>
      <c r="L19" s="24">
        <v>285337.64</v>
      </c>
      <c r="M19" s="18"/>
    </row>
    <row r="20" spans="1:13" ht="68.25" customHeight="1">
      <c r="A20" s="162">
        <v>7</v>
      </c>
      <c r="B20" s="169" t="s">
        <v>85</v>
      </c>
      <c r="C20" s="119">
        <v>13</v>
      </c>
      <c r="D20" s="119" t="s">
        <v>41</v>
      </c>
      <c r="E20" s="119" t="s">
        <v>8</v>
      </c>
      <c r="F20" s="119"/>
      <c r="G20" s="119"/>
      <c r="H20" s="119">
        <v>748764.91</v>
      </c>
      <c r="I20" s="119" t="s">
        <v>71</v>
      </c>
      <c r="J20" s="119"/>
      <c r="K20" s="119"/>
      <c r="L20" s="119">
        <v>748764.91</v>
      </c>
      <c r="M20" s="17" t="s">
        <v>115</v>
      </c>
    </row>
    <row r="21" spans="1:13" ht="60" customHeight="1">
      <c r="A21" s="162">
        <v>8</v>
      </c>
      <c r="B21" s="87" t="s">
        <v>90</v>
      </c>
      <c r="C21" s="62">
        <v>14</v>
      </c>
      <c r="D21" s="62" t="s">
        <v>55</v>
      </c>
      <c r="E21" s="62" t="s">
        <v>8</v>
      </c>
      <c r="F21" s="60"/>
      <c r="G21" s="60"/>
      <c r="H21" s="61">
        <v>271761.58</v>
      </c>
      <c r="I21" s="62"/>
      <c r="J21" s="63" t="s">
        <v>72</v>
      </c>
      <c r="K21" s="31"/>
      <c r="L21" s="24">
        <v>239704.67</v>
      </c>
      <c r="M21" s="79"/>
    </row>
    <row r="22" spans="1:13" ht="39.75" customHeight="1">
      <c r="A22" s="240">
        <v>9</v>
      </c>
      <c r="B22" s="255" t="s">
        <v>91</v>
      </c>
      <c r="C22" s="46">
        <v>15</v>
      </c>
      <c r="D22" s="46" t="s">
        <v>42</v>
      </c>
      <c r="E22" s="46"/>
      <c r="F22" s="46">
        <v>2700</v>
      </c>
      <c r="G22" s="46"/>
      <c r="H22" s="46">
        <v>2700</v>
      </c>
      <c r="I22" s="46"/>
      <c r="J22" s="46"/>
      <c r="K22" s="46"/>
      <c r="L22" s="46">
        <v>2700</v>
      </c>
      <c r="M22" s="59"/>
    </row>
    <row r="23" spans="1:13" ht="47.25" customHeight="1">
      <c r="A23" s="240"/>
      <c r="B23" s="256"/>
      <c r="C23" s="126">
        <v>16</v>
      </c>
      <c r="D23" s="127" t="s">
        <v>57</v>
      </c>
      <c r="E23" s="128"/>
      <c r="F23" s="64"/>
      <c r="G23" s="65">
        <v>208677.21</v>
      </c>
      <c r="H23" s="65">
        <v>208677.21</v>
      </c>
      <c r="I23" s="64"/>
      <c r="J23" s="138" t="s">
        <v>109</v>
      </c>
      <c r="K23" s="66"/>
      <c r="L23" s="24">
        <v>201177.19</v>
      </c>
      <c r="M23" s="18"/>
    </row>
    <row r="24" spans="1:13" ht="27" customHeight="1">
      <c r="A24" s="240"/>
      <c r="B24" s="257"/>
      <c r="C24" s="244" t="s">
        <v>92</v>
      </c>
      <c r="D24" s="245"/>
      <c r="E24" s="246"/>
      <c r="F24" s="160"/>
      <c r="G24" s="91"/>
      <c r="H24" s="91">
        <f>H22+H23</f>
        <v>211377.21</v>
      </c>
      <c r="I24" s="160"/>
      <c r="J24" s="91"/>
      <c r="K24" s="72"/>
      <c r="L24" s="24"/>
      <c r="M24" s="18"/>
    </row>
    <row r="25" spans="1:13" ht="48" customHeight="1">
      <c r="A25" s="162">
        <v>10</v>
      </c>
      <c r="B25" s="46" t="s">
        <v>86</v>
      </c>
      <c r="C25" s="119">
        <v>17</v>
      </c>
      <c r="D25" s="119" t="s">
        <v>75</v>
      </c>
      <c r="E25" s="119" t="s">
        <v>8</v>
      </c>
      <c r="F25" s="42"/>
      <c r="G25" s="42"/>
      <c r="H25" s="44">
        <v>43707.84</v>
      </c>
      <c r="I25" s="42"/>
      <c r="J25" s="42" t="s">
        <v>87</v>
      </c>
      <c r="K25" s="23" t="s">
        <v>76</v>
      </c>
      <c r="L25" s="24">
        <v>43707.84</v>
      </c>
      <c r="M25" s="18"/>
    </row>
    <row r="26" spans="1:13" ht="37.5" customHeight="1">
      <c r="A26" s="258">
        <v>11</v>
      </c>
      <c r="B26" s="261" t="s">
        <v>88</v>
      </c>
      <c r="C26" s="132">
        <v>18</v>
      </c>
      <c r="D26" s="121" t="s">
        <v>21</v>
      </c>
      <c r="E26" s="133" t="s">
        <v>11</v>
      </c>
      <c r="F26" s="134">
        <v>800</v>
      </c>
      <c r="G26" s="134">
        <v>15450.56</v>
      </c>
      <c r="H26" s="134">
        <f>F26+G26</f>
        <v>16250.56</v>
      </c>
      <c r="I26" s="135"/>
      <c r="J26" s="136" t="s">
        <v>120</v>
      </c>
      <c r="K26" s="69"/>
      <c r="L26" s="24">
        <v>11608.28</v>
      </c>
      <c r="M26" s="18" t="s">
        <v>102</v>
      </c>
    </row>
    <row r="27" spans="1:13" ht="34.5" customHeight="1">
      <c r="A27" s="259"/>
      <c r="B27" s="262"/>
      <c r="C27" s="123">
        <v>19</v>
      </c>
      <c r="D27" s="119" t="s">
        <v>19</v>
      </c>
      <c r="E27" s="129" t="s">
        <v>11</v>
      </c>
      <c r="F27" s="110"/>
      <c r="G27" s="110">
        <v>12001.67</v>
      </c>
      <c r="H27" s="110">
        <v>12001.67</v>
      </c>
      <c r="I27" s="109"/>
      <c r="J27" s="111" t="s">
        <v>96</v>
      </c>
      <c r="K27" s="97" t="s">
        <v>76</v>
      </c>
      <c r="L27" s="24">
        <v>12001.67</v>
      </c>
      <c r="M27" s="18"/>
    </row>
    <row r="28" spans="1:13" ht="31.5" customHeight="1">
      <c r="A28" s="259"/>
      <c r="B28" s="262"/>
      <c r="C28" s="119">
        <v>20</v>
      </c>
      <c r="D28" s="123" t="s">
        <v>70</v>
      </c>
      <c r="E28" s="129" t="s">
        <v>11</v>
      </c>
      <c r="F28" s="110"/>
      <c r="G28" s="110">
        <v>3538</v>
      </c>
      <c r="H28" s="110">
        <v>3538</v>
      </c>
      <c r="I28" s="109"/>
      <c r="J28" s="110" t="s">
        <v>103</v>
      </c>
      <c r="K28" s="97" t="s">
        <v>76</v>
      </c>
      <c r="L28" s="44">
        <v>3538</v>
      </c>
      <c r="M28" s="18"/>
    </row>
    <row r="29" spans="1:13" ht="31.5" customHeight="1">
      <c r="A29" s="260"/>
      <c r="B29" s="263"/>
      <c r="C29" s="244" t="s">
        <v>92</v>
      </c>
      <c r="D29" s="245"/>
      <c r="E29" s="246"/>
      <c r="F29" s="68">
        <f>F26+F27+F28</f>
        <v>800</v>
      </c>
      <c r="G29" s="68">
        <f>G26+G27+G28</f>
        <v>30990.23</v>
      </c>
      <c r="H29" s="68">
        <f>H26+H27+H28</f>
        <v>31790.23</v>
      </c>
      <c r="I29" s="67"/>
      <c r="J29" s="68"/>
      <c r="K29" s="69"/>
      <c r="L29" s="24"/>
      <c r="M29" s="18"/>
    </row>
    <row r="30" spans="1:14" ht="48.75" customHeight="1">
      <c r="A30" s="83">
        <v>12</v>
      </c>
      <c r="B30" s="30" t="s">
        <v>94</v>
      </c>
      <c r="C30" s="130">
        <v>21</v>
      </c>
      <c r="D30" s="130" t="s">
        <v>44</v>
      </c>
      <c r="E30" s="130" t="s">
        <v>8</v>
      </c>
      <c r="F30" s="92"/>
      <c r="G30" s="93" t="s">
        <v>93</v>
      </c>
      <c r="H30" s="94">
        <v>489725.64</v>
      </c>
      <c r="I30" s="95"/>
      <c r="J30" s="95" t="s">
        <v>114</v>
      </c>
      <c r="K30" s="72"/>
      <c r="L30" s="96">
        <v>440753.08</v>
      </c>
      <c r="M30" s="88"/>
      <c r="N30" s="8"/>
    </row>
    <row r="31" spans="1:14" ht="51.75" customHeight="1">
      <c r="A31" s="84">
        <v>13</v>
      </c>
      <c r="B31" s="30" t="s">
        <v>106</v>
      </c>
      <c r="C31" s="131">
        <v>22</v>
      </c>
      <c r="D31" s="131" t="s">
        <v>26</v>
      </c>
      <c r="E31" s="131" t="s">
        <v>8</v>
      </c>
      <c r="F31" s="70"/>
      <c r="G31" s="70"/>
      <c r="H31" s="71">
        <v>297548.73</v>
      </c>
      <c r="I31" s="70"/>
      <c r="J31" s="112" t="s">
        <v>107</v>
      </c>
      <c r="K31" s="72"/>
      <c r="L31" s="96">
        <v>239151.7</v>
      </c>
      <c r="M31" s="88"/>
      <c r="N31" s="8"/>
    </row>
    <row r="32" spans="1:17" ht="27" customHeight="1">
      <c r="A32" s="84">
        <v>14</v>
      </c>
      <c r="B32" s="73"/>
      <c r="C32" s="144">
        <v>23</v>
      </c>
      <c r="D32" s="144" t="s">
        <v>113</v>
      </c>
      <c r="E32" s="144" t="s">
        <v>8</v>
      </c>
      <c r="F32" s="145">
        <v>203024.64</v>
      </c>
      <c r="G32" s="144"/>
      <c r="H32" s="145">
        <v>203024.64</v>
      </c>
      <c r="I32" s="144"/>
      <c r="J32" s="144"/>
      <c r="K32" s="144"/>
      <c r="L32" s="96">
        <v>203024.64</v>
      </c>
      <c r="M32" s="88"/>
      <c r="N32" s="8"/>
      <c r="O32" s="104"/>
      <c r="P32" s="104"/>
      <c r="Q32" s="104"/>
    </row>
    <row r="33" spans="1:17" ht="41.25" customHeight="1">
      <c r="A33" s="84">
        <v>15</v>
      </c>
      <c r="B33" s="73"/>
      <c r="C33" s="146">
        <v>24</v>
      </c>
      <c r="D33" s="146" t="s">
        <v>118</v>
      </c>
      <c r="E33" s="146" t="s">
        <v>8</v>
      </c>
      <c r="F33" s="147"/>
      <c r="G33" s="148">
        <v>145891.26</v>
      </c>
      <c r="H33" s="148">
        <v>145891.26</v>
      </c>
      <c r="I33" s="149"/>
      <c r="J33" s="149"/>
      <c r="K33" s="72"/>
      <c r="L33" s="96"/>
      <c r="M33" s="88"/>
      <c r="N33" s="8"/>
      <c r="O33" s="104"/>
      <c r="P33" s="104"/>
      <c r="Q33" s="104"/>
    </row>
    <row r="34" spans="1:17" ht="41.25" customHeight="1">
      <c r="A34" s="84"/>
      <c r="B34" s="73"/>
      <c r="C34" s="74"/>
      <c r="D34" s="74"/>
      <c r="E34" s="74"/>
      <c r="F34" s="74"/>
      <c r="G34" s="74"/>
      <c r="H34" s="79"/>
      <c r="I34" s="75"/>
      <c r="J34" s="75"/>
      <c r="K34" s="75"/>
      <c r="L34" s="140"/>
      <c r="M34" s="88"/>
      <c r="N34" s="8"/>
      <c r="O34" s="104"/>
      <c r="P34" s="104"/>
      <c r="Q34" s="104"/>
    </row>
    <row r="35" spans="1:17" ht="28.5" customHeight="1">
      <c r="A35" s="85"/>
      <c r="B35" s="76" t="s">
        <v>29</v>
      </c>
      <c r="C35" s="248" t="s">
        <v>28</v>
      </c>
      <c r="D35" s="248"/>
      <c r="E35" s="248"/>
      <c r="F35" s="77"/>
      <c r="G35" s="77"/>
      <c r="H35" s="77">
        <v>1300000</v>
      </c>
      <c r="I35" s="17"/>
      <c r="J35" s="78"/>
      <c r="K35" s="18"/>
      <c r="L35" s="79"/>
      <c r="M35" s="18"/>
      <c r="O35" s="104"/>
      <c r="P35" s="104"/>
      <c r="Q35" s="104"/>
    </row>
    <row r="36" spans="2:17" ht="24.75" customHeight="1">
      <c r="B36" s="80" t="s">
        <v>30</v>
      </c>
      <c r="C36" s="249" t="s">
        <v>28</v>
      </c>
      <c r="D36" s="249"/>
      <c r="E36" s="249"/>
      <c r="F36" s="81"/>
      <c r="G36" s="81"/>
      <c r="H36" s="81">
        <v>2000000</v>
      </c>
      <c r="I36" s="17"/>
      <c r="J36" s="78"/>
      <c r="K36" s="18"/>
      <c r="L36" s="79"/>
      <c r="M36" s="18"/>
      <c r="O36" s="104"/>
      <c r="P36" s="104"/>
      <c r="Q36" s="104"/>
    </row>
    <row r="37" spans="2:17" ht="30" customHeight="1">
      <c r="B37" s="80" t="s">
        <v>47</v>
      </c>
      <c r="C37" s="249" t="s">
        <v>28</v>
      </c>
      <c r="D37" s="249"/>
      <c r="E37" s="249"/>
      <c r="F37" s="81"/>
      <c r="G37" s="81"/>
      <c r="H37" s="81">
        <v>4000000</v>
      </c>
      <c r="I37" s="17"/>
      <c r="J37" s="18"/>
      <c r="K37" s="18"/>
      <c r="L37" s="18"/>
      <c r="M37" s="18"/>
      <c r="O37" s="104"/>
      <c r="P37" s="104"/>
      <c r="Q37" s="104"/>
    </row>
    <row r="38" spans="2:17" ht="58.5" customHeight="1">
      <c r="B38" s="158" t="s">
        <v>54</v>
      </c>
      <c r="C38" s="13" t="s">
        <v>28</v>
      </c>
      <c r="D38" s="12"/>
      <c r="E38" s="14"/>
      <c r="F38" s="15"/>
      <c r="G38" s="15"/>
      <c r="H38" s="16">
        <v>4500000</v>
      </c>
      <c r="I38" s="17"/>
      <c r="J38" s="264" t="s">
        <v>82</v>
      </c>
      <c r="K38" s="264"/>
      <c r="L38" s="9">
        <f>SUM(L3:L32)</f>
        <v>3502297.94</v>
      </c>
      <c r="M38" s="18"/>
      <c r="O38" s="104"/>
      <c r="P38" s="105" t="s">
        <v>100</v>
      </c>
      <c r="Q38" s="106">
        <v>292226.72000000067</v>
      </c>
    </row>
    <row r="39" spans="2:17" ht="31.5" customHeight="1">
      <c r="B39" s="157" t="s">
        <v>81</v>
      </c>
      <c r="C39" s="157"/>
      <c r="D39" s="157"/>
      <c r="E39" s="157"/>
      <c r="F39" s="19"/>
      <c r="G39" s="19"/>
      <c r="H39" s="20">
        <f>H38-L39</f>
        <v>100724.74000000022</v>
      </c>
      <c r="I39" s="3"/>
      <c r="J39" s="265" t="s">
        <v>119</v>
      </c>
      <c r="K39" s="265"/>
      <c r="L39" s="151">
        <f>H7+H11+H14+H17+H18+H19+H20+H21+H24+H25+H29+H30+H31+H32+H33</f>
        <v>4399275.26</v>
      </c>
      <c r="M39" s="170">
        <f>L39-H33</f>
        <v>4253384</v>
      </c>
      <c r="O39" s="104"/>
      <c r="P39" s="107"/>
      <c r="Q39" s="106">
        <v>297548.73</v>
      </c>
    </row>
    <row r="40" spans="1:17" ht="48.75" customHeight="1">
      <c r="A40" s="153"/>
      <c r="B40" s="273"/>
      <c r="C40" s="273"/>
      <c r="D40" s="273"/>
      <c r="E40" s="273"/>
      <c r="F40" s="154"/>
      <c r="G40" s="154"/>
      <c r="H40" s="155"/>
      <c r="I40" s="78"/>
      <c r="J40" s="150"/>
      <c r="K40" s="99"/>
      <c r="L40" s="156"/>
      <c r="M40" s="18"/>
      <c r="P40" s="107" t="s">
        <v>97</v>
      </c>
      <c r="Q40" s="106">
        <v>300000</v>
      </c>
    </row>
    <row r="41" spans="1:17" ht="18">
      <c r="A41" s="153"/>
      <c r="B41" s="99"/>
      <c r="C41" s="99"/>
      <c r="D41" s="99"/>
      <c r="E41" s="99"/>
      <c r="F41" s="99"/>
      <c r="G41" s="99"/>
      <c r="H41" s="99"/>
      <c r="I41" s="78"/>
      <c r="J41" s="99"/>
      <c r="K41" s="99"/>
      <c r="L41" s="156"/>
      <c r="M41" s="18"/>
      <c r="P41" s="107" t="s">
        <v>98</v>
      </c>
      <c r="Q41" s="106">
        <f>Q38-Q39-Q40</f>
        <v>-305322.0099999993</v>
      </c>
    </row>
    <row r="42" spans="1:13" ht="15">
      <c r="A42" s="152"/>
      <c r="B42" s="269" t="s">
        <v>35</v>
      </c>
      <c r="C42" s="269"/>
      <c r="D42" s="269"/>
      <c r="E42" s="269"/>
      <c r="F42" s="269"/>
      <c r="G42" s="269"/>
      <c r="H42" s="269"/>
      <c r="I42" s="270"/>
      <c r="J42" s="89" t="s">
        <v>66</v>
      </c>
      <c r="K42" s="18"/>
      <c r="L42" s="79"/>
      <c r="M42" s="18"/>
    </row>
    <row r="43" spans="2:13" ht="1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79"/>
      <c r="M43" s="18"/>
    </row>
    <row r="44" spans="1:13" s="174" customFormat="1" ht="15">
      <c r="A44" s="171"/>
      <c r="B44" s="267" t="s">
        <v>73</v>
      </c>
      <c r="C44" s="267"/>
      <c r="D44" s="172">
        <v>200000</v>
      </c>
      <c r="E44" s="271" t="s">
        <v>121</v>
      </c>
      <c r="F44" s="271"/>
      <c r="G44" s="271"/>
      <c r="H44" s="271"/>
      <c r="I44" s="271"/>
      <c r="J44" s="172"/>
      <c r="K44" s="173"/>
      <c r="L44" s="173"/>
      <c r="M44" s="173"/>
    </row>
    <row r="45" spans="1:13" s="174" customFormat="1" ht="15">
      <c r="A45" s="171"/>
      <c r="B45" s="267" t="s">
        <v>83</v>
      </c>
      <c r="C45" s="267"/>
      <c r="D45" s="172">
        <v>44650</v>
      </c>
      <c r="E45" s="271" t="s">
        <v>74</v>
      </c>
      <c r="F45" s="271"/>
      <c r="G45" s="271"/>
      <c r="H45" s="271"/>
      <c r="I45" s="271"/>
      <c r="J45" s="172"/>
      <c r="K45" s="173"/>
      <c r="L45" s="173"/>
      <c r="M45" s="173"/>
    </row>
    <row r="46" spans="2:13" ht="16.5" thickBot="1">
      <c r="B46" s="51" t="s">
        <v>26</v>
      </c>
      <c r="C46" s="51"/>
      <c r="D46" s="91">
        <v>16500</v>
      </c>
      <c r="E46" s="51" t="s">
        <v>67</v>
      </c>
      <c r="F46" s="51"/>
      <c r="G46" s="51"/>
      <c r="H46" s="51"/>
      <c r="I46" s="159"/>
      <c r="J46" s="90"/>
      <c r="K46" s="18"/>
      <c r="L46" s="10" t="s">
        <v>84</v>
      </c>
      <c r="M46" s="11">
        <f>D44+D45+D46+D47+D48</f>
        <v>473480.88</v>
      </c>
    </row>
    <row r="47" spans="2:13" ht="15">
      <c r="B47" s="102" t="s">
        <v>7</v>
      </c>
      <c r="C47" s="102"/>
      <c r="D47" s="139">
        <v>67430.88</v>
      </c>
      <c r="E47" s="51" t="s">
        <v>65</v>
      </c>
      <c r="F47" s="51"/>
      <c r="G47" s="51"/>
      <c r="H47" s="51"/>
      <c r="I47" s="159"/>
      <c r="J47" s="18"/>
      <c r="K47" s="18"/>
      <c r="L47" s="79"/>
      <c r="M47" s="18"/>
    </row>
    <row r="48" spans="1:13" ht="15">
      <c r="A48" s="1"/>
      <c r="B48" s="1" t="s">
        <v>25</v>
      </c>
      <c r="C48" s="1"/>
      <c r="D48" s="91">
        <v>144900</v>
      </c>
      <c r="E48" s="272" t="s">
        <v>112</v>
      </c>
      <c r="F48" s="272"/>
      <c r="G48" s="272"/>
      <c r="H48" s="272"/>
      <c r="I48" s="272"/>
      <c r="J48" s="18"/>
      <c r="K48" s="18"/>
      <c r="L48" s="79"/>
      <c r="M48" s="18"/>
    </row>
    <row r="49" spans="10:13" ht="15">
      <c r="J49" s="18"/>
      <c r="K49" s="18"/>
      <c r="L49" s="79"/>
      <c r="M49" s="18"/>
    </row>
    <row r="50" spans="2:13" ht="15">
      <c r="B50" s="51" t="s">
        <v>50</v>
      </c>
      <c r="C50" s="51"/>
      <c r="D50" s="91">
        <v>35065.8</v>
      </c>
      <c r="E50" s="51" t="s">
        <v>51</v>
      </c>
      <c r="F50" s="51"/>
      <c r="G50" s="51"/>
      <c r="H50" s="51"/>
      <c r="I50" s="159" t="s">
        <v>104</v>
      </c>
      <c r="J50" s="18"/>
      <c r="K50" s="18"/>
      <c r="L50" s="79"/>
      <c r="M50" s="18"/>
    </row>
    <row r="51" spans="2:13" ht="15">
      <c r="B51" s="51" t="s">
        <v>40</v>
      </c>
      <c r="C51" s="51"/>
      <c r="D51" s="91">
        <v>172709.03</v>
      </c>
      <c r="E51" s="51" t="s">
        <v>59</v>
      </c>
      <c r="F51" s="51"/>
      <c r="G51" s="51"/>
      <c r="H51" s="51"/>
      <c r="I51" s="159"/>
      <c r="J51" s="18"/>
      <c r="K51" s="18"/>
      <c r="L51" s="79"/>
      <c r="M51" s="18"/>
    </row>
    <row r="52" spans="2:13" ht="15">
      <c r="B52" s="51" t="s">
        <v>40</v>
      </c>
      <c r="C52" s="51"/>
      <c r="D52" s="91">
        <v>114522.37</v>
      </c>
      <c r="E52" s="102" t="s">
        <v>58</v>
      </c>
      <c r="F52" s="102"/>
      <c r="G52" s="102"/>
      <c r="H52" s="102"/>
      <c r="I52" s="103"/>
      <c r="J52" s="18"/>
      <c r="K52" s="18"/>
      <c r="L52" s="79"/>
      <c r="M52" s="18"/>
    </row>
    <row r="53" spans="1:13" ht="15">
      <c r="A53" s="1"/>
      <c r="B53" s="159" t="s">
        <v>43</v>
      </c>
      <c r="C53" s="159"/>
      <c r="D53" s="100">
        <v>341907.78</v>
      </c>
      <c r="E53" s="266" t="s">
        <v>64</v>
      </c>
      <c r="F53" s="266"/>
      <c r="G53" s="266"/>
      <c r="H53" s="266"/>
      <c r="I53" s="266"/>
      <c r="J53" s="98"/>
      <c r="K53" s="18"/>
      <c r="L53" s="18"/>
      <c r="M53" s="18"/>
    </row>
    <row r="54" spans="1:13" ht="15">
      <c r="A54" s="1"/>
      <c r="B54" s="267"/>
      <c r="C54" s="267"/>
      <c r="D54" s="101"/>
      <c r="E54" s="268"/>
      <c r="F54" s="268"/>
      <c r="G54" s="268"/>
      <c r="H54" s="268"/>
      <c r="I54" s="268"/>
      <c r="J54" s="99"/>
      <c r="K54" s="18"/>
      <c r="L54" s="79"/>
      <c r="M54" s="18"/>
    </row>
  </sheetData>
  <sheetProtection/>
  <mergeCells count="34">
    <mergeCell ref="J38:K38"/>
    <mergeCell ref="J39:K39"/>
    <mergeCell ref="E53:I53"/>
    <mergeCell ref="B54:C54"/>
    <mergeCell ref="E54:I54"/>
    <mergeCell ref="B42:I42"/>
    <mergeCell ref="B44:C44"/>
    <mergeCell ref="E44:I44"/>
    <mergeCell ref="B45:C45"/>
    <mergeCell ref="E45:I45"/>
    <mergeCell ref="E48:I48"/>
    <mergeCell ref="B40:E40"/>
    <mergeCell ref="C35:E35"/>
    <mergeCell ref="C36:E36"/>
    <mergeCell ref="C37:E37"/>
    <mergeCell ref="A12:A14"/>
    <mergeCell ref="B12:B14"/>
    <mergeCell ref="C14:E14"/>
    <mergeCell ref="A15:A17"/>
    <mergeCell ref="B15:B16"/>
    <mergeCell ref="C17:E17"/>
    <mergeCell ref="A22:A24"/>
    <mergeCell ref="B22:B24"/>
    <mergeCell ref="C24:E24"/>
    <mergeCell ref="A26:A29"/>
    <mergeCell ref="B26:B29"/>
    <mergeCell ref="C29:E29"/>
    <mergeCell ref="A1:L1"/>
    <mergeCell ref="A3:A7"/>
    <mergeCell ref="B3:B7"/>
    <mergeCell ref="C7:E7"/>
    <mergeCell ref="A8:A11"/>
    <mergeCell ref="B8:B11"/>
    <mergeCell ref="C11:E1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8" scale="57" r:id="rId1"/>
  <headerFooter alignWithMargins="0">
    <oddHeader>&amp;LProgramma Municipi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tabSelected="1" zoomScale="67" zoomScaleNormal="67" zoomScalePageLayoutView="0" workbookViewId="0" topLeftCell="A13">
      <selection activeCell="G23" sqref="G23"/>
    </sheetView>
  </sheetViews>
  <sheetFormatPr defaultColWidth="8.8515625" defaultRowHeight="12.75"/>
  <cols>
    <col min="1" max="1" width="6.8515625" style="3" customWidth="1"/>
    <col min="2" max="2" width="20.57421875" style="3" customWidth="1"/>
    <col min="3" max="3" width="7.8515625" style="3" customWidth="1"/>
    <col min="4" max="4" width="16.421875" style="3" customWidth="1"/>
    <col min="5" max="5" width="11.28125" style="3" customWidth="1"/>
    <col min="6" max="6" width="19.140625" style="3" customWidth="1"/>
    <col min="7" max="7" width="41.7109375" style="3" customWidth="1"/>
    <col min="8" max="8" width="21.140625" style="3" customWidth="1"/>
    <col min="9" max="9" width="20.421875" style="7" customWidth="1"/>
    <col min="10" max="10" width="40.28125" style="3" customWidth="1"/>
    <col min="11" max="12" width="8.8515625" style="3" customWidth="1"/>
    <col min="13" max="13" width="37.421875" style="3" customWidth="1"/>
    <col min="14" max="14" width="20.140625" style="3" customWidth="1"/>
    <col min="15" max="15" width="10.421875" style="3" customWidth="1"/>
    <col min="16" max="16384" width="8.8515625" style="3" customWidth="1"/>
  </cols>
  <sheetData>
    <row r="1" spans="1:12" ht="50.25" customHeight="1">
      <c r="A1" s="279" t="s">
        <v>122</v>
      </c>
      <c r="B1" s="280"/>
      <c r="C1" s="280"/>
      <c r="D1" s="280"/>
      <c r="E1" s="280"/>
      <c r="F1" s="280"/>
      <c r="G1" s="280"/>
      <c r="H1" s="280"/>
      <c r="I1" s="280"/>
      <c r="J1" s="2"/>
      <c r="K1" s="2"/>
      <c r="L1" s="2"/>
    </row>
    <row r="2" spans="1:10" ht="57" customHeight="1">
      <c r="A2" s="1"/>
      <c r="B2" s="82" t="s">
        <v>89</v>
      </c>
      <c r="C2" s="181" t="s">
        <v>1</v>
      </c>
      <c r="D2" s="115" t="s">
        <v>2</v>
      </c>
      <c r="E2" s="115" t="s">
        <v>45</v>
      </c>
      <c r="F2" s="21" t="s">
        <v>4</v>
      </c>
      <c r="G2" s="181" t="s">
        <v>132</v>
      </c>
      <c r="H2" s="123" t="s">
        <v>76</v>
      </c>
      <c r="I2" s="228" t="s">
        <v>77</v>
      </c>
      <c r="J2" s="18"/>
    </row>
    <row r="3" spans="1:13" ht="78" customHeight="1">
      <c r="A3" s="282">
        <v>1</v>
      </c>
      <c r="B3" s="181" t="s">
        <v>6</v>
      </c>
      <c r="C3" s="229">
        <v>1</v>
      </c>
      <c r="D3" s="184" t="s">
        <v>7</v>
      </c>
      <c r="E3" s="184" t="s">
        <v>8</v>
      </c>
      <c r="F3" s="222">
        <v>132487.08</v>
      </c>
      <c r="G3" s="188" t="s">
        <v>135</v>
      </c>
      <c r="H3" s="66"/>
      <c r="I3" s="232">
        <v>107876.32</v>
      </c>
      <c r="J3" s="206"/>
      <c r="M3" s="5"/>
    </row>
    <row r="4" spans="1:11" ht="29.25" customHeight="1">
      <c r="A4" s="283"/>
      <c r="B4" s="181" t="s">
        <v>6</v>
      </c>
      <c r="C4" s="229">
        <v>2</v>
      </c>
      <c r="D4" s="184" t="s">
        <v>10</v>
      </c>
      <c r="E4" s="184" t="s">
        <v>11</v>
      </c>
      <c r="F4" s="222">
        <v>162660.3</v>
      </c>
      <c r="G4" s="188" t="s">
        <v>136</v>
      </c>
      <c r="H4" s="30"/>
      <c r="I4" s="24">
        <v>143562.45</v>
      </c>
      <c r="J4" s="18"/>
      <c r="K4" s="6"/>
    </row>
    <row r="5" spans="1:10" ht="82.5" customHeight="1">
      <c r="A5" s="283"/>
      <c r="B5" s="181" t="s">
        <v>6</v>
      </c>
      <c r="C5" s="229">
        <v>3</v>
      </c>
      <c r="D5" s="189" t="s">
        <v>13</v>
      </c>
      <c r="E5" s="184" t="s">
        <v>14</v>
      </c>
      <c r="F5" s="222">
        <v>479961.02</v>
      </c>
      <c r="G5" s="189" t="s">
        <v>137</v>
      </c>
      <c r="H5" s="30"/>
      <c r="I5" s="24">
        <v>362498.76</v>
      </c>
      <c r="J5" s="18"/>
    </row>
    <row r="6" spans="1:10" ht="69" customHeight="1">
      <c r="A6" s="284"/>
      <c r="B6" s="181" t="s">
        <v>6</v>
      </c>
      <c r="C6" s="229">
        <v>4</v>
      </c>
      <c r="D6" s="189" t="s">
        <v>16</v>
      </c>
      <c r="E6" s="184" t="s">
        <v>14</v>
      </c>
      <c r="F6" s="222">
        <v>43000</v>
      </c>
      <c r="G6" s="188" t="s">
        <v>138</v>
      </c>
      <c r="H6" s="30"/>
      <c r="I6" s="24">
        <v>16997.3</v>
      </c>
      <c r="J6" s="17"/>
    </row>
    <row r="7" spans="1:10" ht="32.25" customHeight="1">
      <c r="A7" s="282">
        <v>2</v>
      </c>
      <c r="B7" s="181" t="s">
        <v>18</v>
      </c>
      <c r="C7" s="229">
        <v>5</v>
      </c>
      <c r="D7" s="184" t="s">
        <v>19</v>
      </c>
      <c r="E7" s="184" t="s">
        <v>11</v>
      </c>
      <c r="F7" s="222">
        <v>188937.6</v>
      </c>
      <c r="G7" s="185" t="s">
        <v>139</v>
      </c>
      <c r="H7" s="30"/>
      <c r="I7" s="24">
        <v>120976</v>
      </c>
      <c r="J7" s="18"/>
    </row>
    <row r="8" spans="1:11" ht="75" customHeight="1">
      <c r="A8" s="283"/>
      <c r="B8" s="181" t="s">
        <v>18</v>
      </c>
      <c r="C8" s="229">
        <v>6</v>
      </c>
      <c r="D8" s="184" t="s">
        <v>21</v>
      </c>
      <c r="E8" s="184" t="s">
        <v>11</v>
      </c>
      <c r="F8" s="222">
        <v>79063.04</v>
      </c>
      <c r="G8" s="189" t="s">
        <v>155</v>
      </c>
      <c r="H8" s="30"/>
      <c r="I8" s="24">
        <v>70596.68</v>
      </c>
      <c r="J8" s="175"/>
      <c r="K8" s="114"/>
    </row>
    <row r="9" spans="1:15" ht="51.75" customHeight="1">
      <c r="A9" s="284"/>
      <c r="B9" s="181" t="s">
        <v>18</v>
      </c>
      <c r="C9" s="229" t="s">
        <v>23</v>
      </c>
      <c r="D9" s="184" t="s">
        <v>10</v>
      </c>
      <c r="E9" s="184" t="s">
        <v>11</v>
      </c>
      <c r="F9" s="222">
        <v>66191.84</v>
      </c>
      <c r="G9" s="188" t="s">
        <v>140</v>
      </c>
      <c r="H9" s="30"/>
      <c r="I9" s="24">
        <v>41558.84</v>
      </c>
      <c r="J9" s="17"/>
      <c r="N9" s="79"/>
      <c r="O9" s="7"/>
    </row>
    <row r="10" spans="1:10" ht="90">
      <c r="A10" s="282">
        <v>3</v>
      </c>
      <c r="B10" s="182" t="s">
        <v>123</v>
      </c>
      <c r="C10" s="230">
        <v>7</v>
      </c>
      <c r="D10" s="224" t="s">
        <v>25</v>
      </c>
      <c r="E10" s="224" t="s">
        <v>14</v>
      </c>
      <c r="F10" s="233"/>
      <c r="G10" s="167"/>
      <c r="H10" s="177"/>
      <c r="I10" s="207"/>
      <c r="J10" s="208" t="s">
        <v>108</v>
      </c>
    </row>
    <row r="11" spans="1:10" ht="30">
      <c r="A11" s="284"/>
      <c r="B11" s="185" t="s">
        <v>133</v>
      </c>
      <c r="C11" s="229">
        <v>8</v>
      </c>
      <c r="D11" s="184" t="s">
        <v>26</v>
      </c>
      <c r="E11" s="184" t="s">
        <v>27</v>
      </c>
      <c r="F11" s="222">
        <v>24750</v>
      </c>
      <c r="G11" s="185" t="s">
        <v>141</v>
      </c>
      <c r="H11" s="42" t="s">
        <v>62</v>
      </c>
      <c r="I11" s="44">
        <v>24750</v>
      </c>
      <c r="J11" s="18"/>
    </row>
    <row r="12" spans="1:10" ht="29.25" customHeight="1">
      <c r="A12" s="282">
        <v>4</v>
      </c>
      <c r="B12" s="183" t="s">
        <v>46</v>
      </c>
      <c r="C12" s="229">
        <v>9</v>
      </c>
      <c r="D12" s="184" t="s">
        <v>36</v>
      </c>
      <c r="E12" s="184" t="s">
        <v>8</v>
      </c>
      <c r="F12" s="222">
        <v>240000</v>
      </c>
      <c r="G12" s="179"/>
      <c r="H12" s="159"/>
      <c r="I12" s="225">
        <v>0</v>
      </c>
      <c r="J12" s="18"/>
    </row>
    <row r="13" spans="1:10" ht="35.25" customHeight="1">
      <c r="A13" s="284"/>
      <c r="B13" s="183" t="s">
        <v>46</v>
      </c>
      <c r="C13" s="229">
        <v>10</v>
      </c>
      <c r="D13" s="189" t="s">
        <v>37</v>
      </c>
      <c r="E13" s="184" t="s">
        <v>11</v>
      </c>
      <c r="F13" s="222">
        <v>9317</v>
      </c>
      <c r="G13" s="237" t="s">
        <v>156</v>
      </c>
      <c r="H13" s="123" t="s">
        <v>76</v>
      </c>
      <c r="I13" s="44">
        <v>9317</v>
      </c>
      <c r="J13" s="18"/>
    </row>
    <row r="14" spans="1:10" ht="67.5" customHeight="1">
      <c r="A14" s="186">
        <v>5</v>
      </c>
      <c r="B14" s="188" t="s">
        <v>49</v>
      </c>
      <c r="C14" s="188">
        <v>11</v>
      </c>
      <c r="D14" s="189" t="s">
        <v>48</v>
      </c>
      <c r="E14" s="189" t="s">
        <v>8</v>
      </c>
      <c r="F14" s="234">
        <v>196814.97</v>
      </c>
      <c r="G14" s="59" t="s">
        <v>142</v>
      </c>
      <c r="H14" s="30" t="s">
        <v>80</v>
      </c>
      <c r="I14" s="24">
        <v>182294.97</v>
      </c>
      <c r="J14" s="18"/>
    </row>
    <row r="15" spans="1:10" ht="50.25" customHeight="1">
      <c r="A15" s="186">
        <v>6</v>
      </c>
      <c r="B15" s="188" t="s">
        <v>60</v>
      </c>
      <c r="C15" s="188">
        <v>12</v>
      </c>
      <c r="D15" s="189" t="s">
        <v>40</v>
      </c>
      <c r="E15" s="189" t="s">
        <v>8</v>
      </c>
      <c r="F15" s="234">
        <v>332500.37</v>
      </c>
      <c r="G15" s="188" t="s">
        <v>143</v>
      </c>
      <c r="H15" s="176"/>
      <c r="I15" s="24">
        <v>285337.64</v>
      </c>
      <c r="J15" s="18"/>
    </row>
    <row r="16" spans="1:10" ht="68.25" customHeight="1">
      <c r="A16" s="186">
        <v>7</v>
      </c>
      <c r="B16" s="188" t="s">
        <v>131</v>
      </c>
      <c r="C16" s="229">
        <v>13</v>
      </c>
      <c r="D16" s="184" t="s">
        <v>41</v>
      </c>
      <c r="E16" s="184" t="s">
        <v>8</v>
      </c>
      <c r="F16" s="235">
        <v>748764.91</v>
      </c>
      <c r="G16" s="188" t="s">
        <v>144</v>
      </c>
      <c r="H16" s="123" t="s">
        <v>76</v>
      </c>
      <c r="I16" s="190">
        <v>748764.91</v>
      </c>
      <c r="J16" s="17" t="s">
        <v>130</v>
      </c>
    </row>
    <row r="17" spans="1:10" ht="60" customHeight="1">
      <c r="A17" s="186">
        <v>8</v>
      </c>
      <c r="B17" s="188" t="s">
        <v>90</v>
      </c>
      <c r="C17" s="229">
        <v>14</v>
      </c>
      <c r="D17" s="184" t="s">
        <v>55</v>
      </c>
      <c r="E17" s="184" t="s">
        <v>8</v>
      </c>
      <c r="F17" s="222">
        <v>271761.58</v>
      </c>
      <c r="G17" s="188" t="s">
        <v>145</v>
      </c>
      <c r="H17" s="30"/>
      <c r="I17" s="24">
        <v>239704.67</v>
      </c>
      <c r="J17" s="79"/>
    </row>
    <row r="18" spans="1:10" ht="39.75" customHeight="1">
      <c r="A18" s="282">
        <v>9</v>
      </c>
      <c r="B18" s="188" t="s">
        <v>91</v>
      </c>
      <c r="C18" s="185">
        <v>15</v>
      </c>
      <c r="D18" s="59" t="s">
        <v>42</v>
      </c>
      <c r="E18" s="59"/>
      <c r="F18" s="234">
        <v>2700</v>
      </c>
      <c r="G18" s="188" t="s">
        <v>146</v>
      </c>
      <c r="H18" s="46" t="s">
        <v>76</v>
      </c>
      <c r="I18" s="205">
        <v>2700</v>
      </c>
      <c r="J18" s="206"/>
    </row>
    <row r="19" spans="1:10" ht="47.25" customHeight="1">
      <c r="A19" s="283"/>
      <c r="B19" s="188" t="s">
        <v>91</v>
      </c>
      <c r="C19" s="188">
        <v>16</v>
      </c>
      <c r="D19" s="189" t="s">
        <v>57</v>
      </c>
      <c r="E19" s="223"/>
      <c r="F19" s="222">
        <v>208677.21</v>
      </c>
      <c r="G19" s="227" t="s">
        <v>147</v>
      </c>
      <c r="H19" s="66"/>
      <c r="I19" s="24">
        <v>201177.19</v>
      </c>
      <c r="J19" s="18"/>
    </row>
    <row r="20" spans="1:10" ht="48" customHeight="1">
      <c r="A20" s="162">
        <v>10</v>
      </c>
      <c r="B20" s="188" t="s">
        <v>124</v>
      </c>
      <c r="C20" s="229">
        <v>17</v>
      </c>
      <c r="D20" s="184" t="s">
        <v>75</v>
      </c>
      <c r="E20" s="184" t="s">
        <v>8</v>
      </c>
      <c r="F20" s="222">
        <v>43707.84</v>
      </c>
      <c r="G20" s="229" t="s">
        <v>148</v>
      </c>
      <c r="H20" s="46" t="s">
        <v>76</v>
      </c>
      <c r="I20" s="44">
        <v>43707.84</v>
      </c>
      <c r="J20" s="18"/>
    </row>
    <row r="21" spans="1:10" ht="30">
      <c r="A21" s="282">
        <v>11</v>
      </c>
      <c r="B21" s="185" t="s">
        <v>125</v>
      </c>
      <c r="C21" s="188">
        <v>18</v>
      </c>
      <c r="D21" s="184" t="s">
        <v>21</v>
      </c>
      <c r="E21" s="223" t="s">
        <v>11</v>
      </c>
      <c r="F21" s="222">
        <v>16250.56</v>
      </c>
      <c r="G21" s="227" t="s">
        <v>149</v>
      </c>
      <c r="H21" s="176"/>
      <c r="I21" s="24">
        <v>16205.75</v>
      </c>
      <c r="J21" s="18"/>
    </row>
    <row r="22" spans="1:10" ht="34.5" customHeight="1">
      <c r="A22" s="283"/>
      <c r="B22" s="185" t="s">
        <v>125</v>
      </c>
      <c r="C22" s="188">
        <v>19</v>
      </c>
      <c r="D22" s="184" t="s">
        <v>19</v>
      </c>
      <c r="E22" s="223" t="s">
        <v>11</v>
      </c>
      <c r="F22" s="222">
        <v>12001.67</v>
      </c>
      <c r="G22" s="238" t="s">
        <v>150</v>
      </c>
      <c r="H22" s="123" t="s">
        <v>76</v>
      </c>
      <c r="I22" s="44">
        <v>12001.67</v>
      </c>
      <c r="J22" s="18"/>
    </row>
    <row r="23" spans="1:10" ht="31.5" customHeight="1">
      <c r="A23" s="284"/>
      <c r="B23" s="185" t="s">
        <v>125</v>
      </c>
      <c r="C23" s="229">
        <v>20</v>
      </c>
      <c r="D23" s="189" t="s">
        <v>70</v>
      </c>
      <c r="E23" s="223" t="s">
        <v>11</v>
      </c>
      <c r="F23" s="222">
        <v>3538</v>
      </c>
      <c r="G23" s="237" t="s">
        <v>157</v>
      </c>
      <c r="H23" s="123" t="s">
        <v>76</v>
      </c>
      <c r="I23" s="44">
        <v>3538</v>
      </c>
      <c r="J23" s="18"/>
    </row>
    <row r="24" spans="1:11" ht="48.75" customHeight="1">
      <c r="A24" s="187">
        <v>12</v>
      </c>
      <c r="B24" s="183" t="s">
        <v>126</v>
      </c>
      <c r="C24" s="229">
        <v>21</v>
      </c>
      <c r="D24" s="184" t="s">
        <v>44</v>
      </c>
      <c r="E24" s="184" t="s">
        <v>8</v>
      </c>
      <c r="F24" s="222">
        <v>489725.64</v>
      </c>
      <c r="G24" s="188" t="s">
        <v>151</v>
      </c>
      <c r="H24" s="72"/>
      <c r="I24" s="96">
        <v>440753.08</v>
      </c>
      <c r="J24" s="88"/>
      <c r="K24" s="8"/>
    </row>
    <row r="25" spans="1:11" ht="51.75" customHeight="1">
      <c r="A25" s="187">
        <v>13</v>
      </c>
      <c r="B25" s="183" t="s">
        <v>127</v>
      </c>
      <c r="C25" s="229">
        <v>22</v>
      </c>
      <c r="D25" s="184" t="s">
        <v>26</v>
      </c>
      <c r="E25" s="184" t="s">
        <v>8</v>
      </c>
      <c r="F25" s="222">
        <v>297548.73</v>
      </c>
      <c r="G25" s="188" t="s">
        <v>152</v>
      </c>
      <c r="H25" s="72"/>
      <c r="I25" s="96">
        <v>239151.7</v>
      </c>
      <c r="J25" s="88"/>
      <c r="K25" s="8"/>
    </row>
    <row r="26" spans="1:14" ht="49.5" customHeight="1">
      <c r="A26" s="187">
        <v>14</v>
      </c>
      <c r="B26" s="183" t="s">
        <v>128</v>
      </c>
      <c r="C26" s="180">
        <v>23</v>
      </c>
      <c r="D26" s="72" t="s">
        <v>154</v>
      </c>
      <c r="E26" s="72" t="s">
        <v>8</v>
      </c>
      <c r="F26" s="222">
        <v>203024.64</v>
      </c>
      <c r="G26" s="188" t="s">
        <v>153</v>
      </c>
      <c r="H26" s="42" t="s">
        <v>76</v>
      </c>
      <c r="I26" s="44">
        <v>203024.64</v>
      </c>
      <c r="J26" s="88"/>
      <c r="K26" s="8"/>
      <c r="L26" s="104"/>
      <c r="M26" s="104"/>
      <c r="N26" s="104"/>
    </row>
    <row r="27" spans="1:14" ht="41.25" customHeight="1">
      <c r="A27" s="197">
        <v>15</v>
      </c>
      <c r="B27" s="226" t="s">
        <v>129</v>
      </c>
      <c r="C27" s="231">
        <v>24</v>
      </c>
      <c r="D27" s="195" t="s">
        <v>118</v>
      </c>
      <c r="E27" s="195" t="s">
        <v>8</v>
      </c>
      <c r="F27" s="236">
        <v>145891.26</v>
      </c>
      <c r="G27" s="72"/>
      <c r="H27" s="72"/>
      <c r="I27" s="96"/>
      <c r="J27" s="88"/>
      <c r="K27" s="8"/>
      <c r="L27" s="104"/>
      <c r="M27" s="104"/>
      <c r="N27" s="104"/>
    </row>
    <row r="28" spans="1:14" ht="41.25" customHeight="1">
      <c r="A28" s="198"/>
      <c r="B28" s="199"/>
      <c r="C28" s="200"/>
      <c r="D28" s="200"/>
      <c r="E28" s="200"/>
      <c r="F28" s="196"/>
      <c r="G28" s="75"/>
      <c r="H28" s="75"/>
      <c r="I28" s="140"/>
      <c r="J28" s="88"/>
      <c r="K28" s="8"/>
      <c r="L28" s="104"/>
      <c r="M28" s="104"/>
      <c r="N28" s="104"/>
    </row>
    <row r="29" spans="1:14" ht="37.5" customHeight="1">
      <c r="A29" s="191"/>
      <c r="B29" s="192"/>
      <c r="D29" s="274" t="s">
        <v>119</v>
      </c>
      <c r="E29" s="275"/>
      <c r="F29" s="220">
        <f>F3+F4+F5+F6+F7+F8+F9+F11+F12+F13+F14+F15+F16+F17+F18+F19+F20+F21+F22+F23+F24+F25+F26+F27</f>
        <v>4399275.26</v>
      </c>
      <c r="G29" s="78"/>
      <c r="H29" s="178" t="s">
        <v>82</v>
      </c>
      <c r="I29" s="9">
        <f>SUM(I3:I26)</f>
        <v>3516495.41</v>
      </c>
      <c r="J29" s="18"/>
      <c r="L29" s="104"/>
      <c r="M29" s="104"/>
      <c r="N29" s="104"/>
    </row>
    <row r="30" spans="1:14" ht="24.75" customHeight="1">
      <c r="A30" s="194"/>
      <c r="B30" s="192"/>
      <c r="C30" s="281"/>
      <c r="D30" s="281"/>
      <c r="E30" s="281"/>
      <c r="F30" s="193"/>
      <c r="G30" s="78"/>
      <c r="H30" s="18"/>
      <c r="I30" s="79"/>
      <c r="J30" s="18"/>
      <c r="L30" s="104"/>
      <c r="M30" s="104"/>
      <c r="N30" s="104"/>
    </row>
    <row r="31" spans="1:14" ht="30" customHeight="1">
      <c r="A31" s="202"/>
      <c r="B31" s="203"/>
      <c r="C31" s="289"/>
      <c r="D31" s="289"/>
      <c r="E31" s="289"/>
      <c r="F31" s="204"/>
      <c r="G31" s="18"/>
      <c r="I31" s="3"/>
      <c r="J31" s="18"/>
      <c r="L31" s="104"/>
      <c r="M31" s="104"/>
      <c r="N31" s="104"/>
    </row>
    <row r="32" spans="2:14" ht="58.5" customHeight="1">
      <c r="B32" s="201" t="s">
        <v>54</v>
      </c>
      <c r="C32" s="276" t="s">
        <v>134</v>
      </c>
      <c r="D32" s="277"/>
      <c r="E32" s="278"/>
      <c r="F32" s="221">
        <v>4500000</v>
      </c>
      <c r="I32" s="3"/>
      <c r="J32" s="18"/>
      <c r="L32" s="104"/>
      <c r="M32" s="217"/>
      <c r="N32" s="218"/>
    </row>
    <row r="33" spans="8:13" ht="31.5" customHeight="1">
      <c r="H33" s="157" t="s">
        <v>81</v>
      </c>
      <c r="I33" s="157"/>
      <c r="J33" s="20">
        <f>F32-F29</f>
        <v>100724.74000000022</v>
      </c>
      <c r="L33" s="219"/>
      <c r="M33" s="218"/>
    </row>
    <row r="34" spans="1:14" ht="48.75" customHeight="1">
      <c r="A34" s="153"/>
      <c r="B34" s="273"/>
      <c r="C34" s="273"/>
      <c r="D34" s="273"/>
      <c r="E34" s="273"/>
      <c r="F34" s="155"/>
      <c r="G34" s="150"/>
      <c r="H34" s="99"/>
      <c r="I34" s="156"/>
      <c r="J34" s="18"/>
      <c r="M34" s="219"/>
      <c r="N34" s="218"/>
    </row>
    <row r="35" spans="1:14" ht="18">
      <c r="A35" s="153"/>
      <c r="B35" s="99"/>
      <c r="C35" s="99"/>
      <c r="D35" s="99"/>
      <c r="E35" s="99"/>
      <c r="F35" s="99"/>
      <c r="G35" s="99"/>
      <c r="H35" s="99"/>
      <c r="I35" s="156"/>
      <c r="J35" s="18"/>
      <c r="M35" s="219"/>
      <c r="N35" s="218"/>
    </row>
    <row r="36" spans="1:14" ht="15">
      <c r="A36" s="153"/>
      <c r="B36" s="287"/>
      <c r="C36" s="287"/>
      <c r="D36" s="287"/>
      <c r="E36" s="287"/>
      <c r="F36" s="287"/>
      <c r="G36" s="75"/>
      <c r="H36" s="75"/>
      <c r="I36" s="156"/>
      <c r="J36" s="99"/>
      <c r="M36" s="153"/>
      <c r="N36" s="153"/>
    </row>
    <row r="37" spans="1:14" ht="15">
      <c r="A37" s="153"/>
      <c r="B37" s="99"/>
      <c r="C37" s="99"/>
      <c r="D37" s="99"/>
      <c r="E37" s="99"/>
      <c r="F37" s="99"/>
      <c r="G37" s="99"/>
      <c r="H37" s="99"/>
      <c r="I37" s="156"/>
      <c r="J37" s="99"/>
      <c r="M37" s="153"/>
      <c r="N37" s="153"/>
    </row>
    <row r="38" spans="1:10" s="174" customFormat="1" ht="15">
      <c r="A38" s="194"/>
      <c r="B38" s="285"/>
      <c r="C38" s="285"/>
      <c r="D38" s="209"/>
      <c r="E38" s="286"/>
      <c r="F38" s="286"/>
      <c r="G38" s="209"/>
      <c r="H38" s="75"/>
      <c r="I38" s="75"/>
      <c r="J38" s="75"/>
    </row>
    <row r="39" spans="1:10" s="174" customFormat="1" ht="15">
      <c r="A39" s="194"/>
      <c r="B39" s="285"/>
      <c r="C39" s="285"/>
      <c r="D39" s="209"/>
      <c r="E39" s="286"/>
      <c r="F39" s="286"/>
      <c r="G39" s="209"/>
      <c r="H39" s="75"/>
      <c r="I39" s="75"/>
      <c r="J39" s="75"/>
    </row>
    <row r="40" spans="1:10" ht="15.75">
      <c r="A40" s="153"/>
      <c r="B40" s="210"/>
      <c r="C40" s="210"/>
      <c r="D40" s="211"/>
      <c r="E40" s="210"/>
      <c r="F40" s="210"/>
      <c r="G40" s="212"/>
      <c r="H40" s="99"/>
      <c r="I40" s="213"/>
      <c r="J40" s="212"/>
    </row>
    <row r="41" spans="1:10" ht="15">
      <c r="A41" s="153"/>
      <c r="B41" s="210"/>
      <c r="C41" s="210"/>
      <c r="D41" s="211"/>
      <c r="E41" s="210"/>
      <c r="F41" s="210"/>
      <c r="G41" s="99"/>
      <c r="H41" s="99"/>
      <c r="I41" s="156"/>
      <c r="J41" s="99"/>
    </row>
    <row r="42" spans="1:10" ht="15.75">
      <c r="A42" s="153"/>
      <c r="B42" s="214"/>
      <c r="C42" s="214"/>
      <c r="D42" s="215"/>
      <c r="E42" s="290"/>
      <c r="F42" s="290"/>
      <c r="G42" s="99"/>
      <c r="H42" s="99"/>
      <c r="I42" s="156"/>
      <c r="J42" s="99"/>
    </row>
    <row r="43" spans="1:10" ht="15">
      <c r="A43" s="153"/>
      <c r="B43" s="153"/>
      <c r="C43" s="153"/>
      <c r="D43" s="153"/>
      <c r="E43" s="153"/>
      <c r="F43" s="153"/>
      <c r="G43" s="99"/>
      <c r="H43" s="99"/>
      <c r="I43" s="156"/>
      <c r="J43" s="99"/>
    </row>
    <row r="44" spans="1:10" ht="14.25">
      <c r="A44" s="153"/>
      <c r="B44" s="153"/>
      <c r="C44" s="153"/>
      <c r="D44" s="153"/>
      <c r="E44" s="153"/>
      <c r="F44" s="153"/>
      <c r="G44" s="153"/>
      <c r="H44" s="153"/>
      <c r="I44" s="216"/>
      <c r="J44" s="153"/>
    </row>
    <row r="45" spans="1:10" ht="15">
      <c r="A45" s="153"/>
      <c r="B45" s="210"/>
      <c r="C45" s="210"/>
      <c r="D45" s="211"/>
      <c r="E45" s="210"/>
      <c r="F45" s="210"/>
      <c r="G45" s="99"/>
      <c r="H45" s="99"/>
      <c r="I45" s="156"/>
      <c r="J45" s="99"/>
    </row>
    <row r="46" spans="1:10" ht="15">
      <c r="A46" s="153"/>
      <c r="B46" s="210"/>
      <c r="C46" s="210"/>
      <c r="D46" s="211"/>
      <c r="E46" s="210"/>
      <c r="F46" s="210"/>
      <c r="G46" s="99"/>
      <c r="H46" s="99"/>
      <c r="I46" s="156"/>
      <c r="J46" s="99"/>
    </row>
    <row r="47" spans="1:10" ht="15">
      <c r="A47" s="153"/>
      <c r="B47" s="210"/>
      <c r="C47" s="210"/>
      <c r="D47" s="211"/>
      <c r="E47" s="288"/>
      <c r="F47" s="288"/>
      <c r="G47" s="98"/>
      <c r="H47" s="99"/>
      <c r="I47" s="99"/>
      <c r="J47" s="99"/>
    </row>
    <row r="48" spans="1:10" ht="15">
      <c r="A48" s="153"/>
      <c r="B48" s="285"/>
      <c r="C48" s="285"/>
      <c r="D48" s="209"/>
      <c r="E48" s="281"/>
      <c r="F48" s="281"/>
      <c r="G48" s="99"/>
      <c r="H48" s="99"/>
      <c r="I48" s="156"/>
      <c r="J48" s="99"/>
    </row>
    <row r="49" spans="1:10" ht="15">
      <c r="A49" s="153"/>
      <c r="B49" s="210"/>
      <c r="C49" s="210"/>
      <c r="D49" s="211"/>
      <c r="E49" s="210"/>
      <c r="F49" s="210"/>
      <c r="G49" s="99"/>
      <c r="H49" s="99"/>
      <c r="I49" s="156"/>
      <c r="J49" s="99"/>
    </row>
    <row r="50" spans="1:10" ht="14.25">
      <c r="A50" s="153"/>
      <c r="B50" s="153"/>
      <c r="C50" s="153"/>
      <c r="D50" s="153"/>
      <c r="E50" s="153"/>
      <c r="F50" s="153"/>
      <c r="G50" s="153"/>
      <c r="H50" s="153"/>
      <c r="I50" s="216"/>
      <c r="J50" s="153"/>
    </row>
    <row r="51" spans="1:10" ht="14.25">
      <c r="A51" s="153"/>
      <c r="B51" s="153"/>
      <c r="C51" s="153"/>
      <c r="D51" s="153"/>
      <c r="E51" s="153"/>
      <c r="F51" s="153"/>
      <c r="G51" s="153"/>
      <c r="H51" s="153"/>
      <c r="I51" s="216"/>
      <c r="J51" s="153"/>
    </row>
    <row r="52" spans="1:10" ht="14.25">
      <c r="A52" s="153"/>
      <c r="B52" s="153"/>
      <c r="C52" s="153"/>
      <c r="D52" s="153"/>
      <c r="E52" s="153"/>
      <c r="F52" s="153"/>
      <c r="G52" s="153"/>
      <c r="H52" s="153"/>
      <c r="I52" s="216"/>
      <c r="J52" s="153"/>
    </row>
    <row r="53" spans="1:10" ht="14.25">
      <c r="A53" s="153"/>
      <c r="B53" s="153"/>
      <c r="C53" s="153"/>
      <c r="D53" s="153"/>
      <c r="E53" s="153"/>
      <c r="F53" s="153"/>
      <c r="G53" s="153"/>
      <c r="H53" s="153"/>
      <c r="I53" s="216"/>
      <c r="J53" s="153"/>
    </row>
    <row r="54" spans="1:10" ht="14.25">
      <c r="A54" s="153"/>
      <c r="B54" s="153"/>
      <c r="C54" s="153"/>
      <c r="D54" s="153"/>
      <c r="E54" s="153"/>
      <c r="F54" s="153"/>
      <c r="G54" s="153"/>
      <c r="H54" s="153"/>
      <c r="I54" s="216"/>
      <c r="J54" s="153"/>
    </row>
  </sheetData>
  <sheetProtection/>
  <mergeCells count="21">
    <mergeCell ref="B36:F36"/>
    <mergeCell ref="E47:F47"/>
    <mergeCell ref="B34:E34"/>
    <mergeCell ref="C31:E31"/>
    <mergeCell ref="E42:F42"/>
    <mergeCell ref="B48:C48"/>
    <mergeCell ref="E48:F48"/>
    <mergeCell ref="B38:C38"/>
    <mergeCell ref="E38:F38"/>
    <mergeCell ref="B39:C39"/>
    <mergeCell ref="E39:F39"/>
    <mergeCell ref="D29:E29"/>
    <mergeCell ref="C32:E32"/>
    <mergeCell ref="A1:I1"/>
    <mergeCell ref="C30:E30"/>
    <mergeCell ref="A18:A19"/>
    <mergeCell ref="A7:A9"/>
    <mergeCell ref="A21:A23"/>
    <mergeCell ref="A10:A11"/>
    <mergeCell ref="A12:A13"/>
    <mergeCell ref="A3:A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8" scale="56" r:id="rId1"/>
  <headerFooter alignWithMargins="0">
    <oddHeader>&amp;LProgramma Municipi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RER</dc:creator>
  <cp:keywords/>
  <dc:description/>
  <cp:lastModifiedBy>Mazzoli_S</cp:lastModifiedBy>
  <cp:lastPrinted>2013-12-20T08:47:22Z</cp:lastPrinted>
  <dcterms:created xsi:type="dcterms:W3CDTF">2013-01-29T14:59:16Z</dcterms:created>
  <dcterms:modified xsi:type="dcterms:W3CDTF">2014-02-05T11:32:54Z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0x010100B65953FB5CDB564C9FFFF5A4EBB76CB3</vt:lpwstr>
  </property>
</Properties>
</file>